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-60" yWindow="30" windowWidth="8895" windowHeight="11640" firstSheet="2" activeTab="3"/>
  </bookViews>
  <sheets>
    <sheet name="Hab Pangue 9-3" sheetId="2" r:id="rId1"/>
    <sheet name="Tricao 22-3" sheetId="1" r:id="rId2"/>
    <sheet name="El Cuadro 10-5" sheetId="3" r:id="rId3"/>
    <sheet name="S GERONIMO" sheetId="4" r:id="rId4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U172" i="4"/>
  <c r="CI172"/>
  <c r="CT172" s="1"/>
  <c r="CD172"/>
  <c r="CF172" s="1"/>
  <c r="CH172" s="1"/>
  <c r="CE172"/>
  <c r="CW172" l="1"/>
  <c r="CV172"/>
  <c r="DB172"/>
  <c r="DA172" s="1"/>
  <c r="A154"/>
  <c r="A146"/>
  <c r="A147" s="1"/>
  <c r="A148" s="1"/>
  <c r="A149" s="1"/>
  <c r="A150" s="1"/>
  <c r="A151" s="1"/>
  <c r="A112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06"/>
  <c r="A107" s="1"/>
  <c r="A108"/>
  <c r="A109" s="1"/>
  <c r="A92"/>
  <c r="A93" s="1"/>
  <c r="A94" s="1"/>
  <c r="A95" s="1"/>
  <c r="A96" s="1"/>
  <c r="A97" s="1"/>
  <c r="A98" s="1"/>
  <c r="A99" s="1"/>
  <c r="A100" s="1"/>
  <c r="A101" s="1"/>
  <c r="A102" s="1"/>
  <c r="A103" s="1"/>
  <c r="A49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32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176"/>
  <c r="A177" s="1"/>
  <c r="A178" s="1"/>
  <c r="AH182"/>
  <c r="AK182" s="1"/>
  <c r="AM182"/>
  <c r="AX182" s="1"/>
  <c r="CI182"/>
  <c r="CT182"/>
  <c r="AH183"/>
  <c r="AM183"/>
  <c r="AX183" s="1"/>
  <c r="CI183"/>
  <c r="AH181"/>
  <c r="AK181" s="1"/>
  <c r="AM181"/>
  <c r="AX181" s="1"/>
  <c r="AZ181" s="1"/>
  <c r="BB181" s="1"/>
  <c r="CI181"/>
  <c r="CT181" s="1"/>
  <c r="CW181" s="1"/>
  <c r="BI177"/>
  <c r="BJ177"/>
  <c r="BK177"/>
  <c r="BN177"/>
  <c r="DB177" s="1"/>
  <c r="DA177" s="1"/>
  <c r="BO177"/>
  <c r="BS177"/>
  <c r="BT177"/>
  <c r="BU177"/>
  <c r="BV177"/>
  <c r="BY177"/>
  <c r="BZ177"/>
  <c r="CA177"/>
  <c r="CD177"/>
  <c r="CE177"/>
  <c r="CI177"/>
  <c r="CJ177"/>
  <c r="CK177"/>
  <c r="CL177"/>
  <c r="CO177"/>
  <c r="CP177"/>
  <c r="CQ177"/>
  <c r="CT177"/>
  <c r="CU177"/>
  <c r="BI178"/>
  <c r="BJ178"/>
  <c r="BK178"/>
  <c r="BN178"/>
  <c r="BO178"/>
  <c r="BS178"/>
  <c r="BT178"/>
  <c r="BU178"/>
  <c r="BV178"/>
  <c r="BI179"/>
  <c r="BJ179"/>
  <c r="BK179"/>
  <c r="BQ179"/>
  <c r="BT179"/>
  <c r="BU179"/>
  <c r="BV179"/>
  <c r="CD169"/>
  <c r="DB169" s="1"/>
  <c r="DA169" s="1"/>
  <c r="CI169"/>
  <c r="CT169" s="1"/>
  <c r="CW169" s="1"/>
  <c r="CD170"/>
  <c r="CF170" s="1"/>
  <c r="CI170"/>
  <c r="CT170" s="1"/>
  <c r="CD171"/>
  <c r="CI171"/>
  <c r="CT171" s="1"/>
  <c r="CD168"/>
  <c r="CG168" s="1"/>
  <c r="CI168"/>
  <c r="CT168" s="1"/>
  <c r="CV168" s="1"/>
  <c r="CX168" s="1"/>
  <c r="DH112"/>
  <c r="DI123"/>
  <c r="CE123"/>
  <c r="CU123"/>
  <c r="DI124"/>
  <c r="CE124"/>
  <c r="CU124"/>
  <c r="DI125"/>
  <c r="CE125"/>
  <c r="CU125"/>
  <c r="DI126"/>
  <c r="CE126"/>
  <c r="CU126"/>
  <c r="DI127"/>
  <c r="CE127"/>
  <c r="CU127"/>
  <c r="DI128"/>
  <c r="CE128"/>
  <c r="CU128"/>
  <c r="DI129"/>
  <c r="CE129"/>
  <c r="CU129"/>
  <c r="DI130"/>
  <c r="CE130"/>
  <c r="CU130"/>
  <c r="DI131"/>
  <c r="CE131"/>
  <c r="CU131"/>
  <c r="DI132"/>
  <c r="CE132"/>
  <c r="CU132"/>
  <c r="DI133"/>
  <c r="CE133"/>
  <c r="CU133"/>
  <c r="DI134"/>
  <c r="CE134"/>
  <c r="CU134"/>
  <c r="B11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CE143"/>
  <c r="CU143"/>
  <c r="CD143"/>
  <c r="DB143" s="1"/>
  <c r="DA143" s="1"/>
  <c r="CI143"/>
  <c r="CT143" s="1"/>
  <c r="CQ143"/>
  <c r="CP143"/>
  <c r="CO143"/>
  <c r="CL143"/>
  <c r="CK143"/>
  <c r="CJ143"/>
  <c r="CA143"/>
  <c r="BZ143"/>
  <c r="BY143"/>
  <c r="BV143"/>
  <c r="BU143"/>
  <c r="BT143"/>
  <c r="CE142"/>
  <c r="CU142"/>
  <c r="CD142"/>
  <c r="CI142"/>
  <c r="CT142" s="1"/>
  <c r="CQ142"/>
  <c r="CP142"/>
  <c r="CO142"/>
  <c r="CL142"/>
  <c r="CK142"/>
  <c r="CJ142"/>
  <c r="CA142"/>
  <c r="BZ142"/>
  <c r="BY142"/>
  <c r="BV142"/>
  <c r="BU142"/>
  <c r="BT142"/>
  <c r="CE141"/>
  <c r="CU141"/>
  <c r="CD141"/>
  <c r="CI141"/>
  <c r="CT141" s="1"/>
  <c r="CQ141"/>
  <c r="CP141"/>
  <c r="CO141"/>
  <c r="CL141"/>
  <c r="CK141"/>
  <c r="CJ141"/>
  <c r="CA141"/>
  <c r="BZ141"/>
  <c r="BY141"/>
  <c r="BV141"/>
  <c r="BU141"/>
  <c r="BT141"/>
  <c r="CE140"/>
  <c r="CU140"/>
  <c r="CD140"/>
  <c r="CF140"/>
  <c r="CH140" s="1"/>
  <c r="CI140"/>
  <c r="CT140" s="1"/>
  <c r="CV140" s="1"/>
  <c r="CX140" s="1"/>
  <c r="CQ140"/>
  <c r="CP140"/>
  <c r="CO140"/>
  <c r="CL140"/>
  <c r="CK140"/>
  <c r="CJ140"/>
  <c r="CG140"/>
  <c r="CA140"/>
  <c r="BZ140"/>
  <c r="BY140"/>
  <c r="BV140"/>
  <c r="BU140"/>
  <c r="BT140"/>
  <c r="CE139"/>
  <c r="CU139"/>
  <c r="CD139"/>
  <c r="DB139" s="1"/>
  <c r="DA139" s="1"/>
  <c r="CI139"/>
  <c r="CT139" s="1"/>
  <c r="CV139" s="1"/>
  <c r="CX139"/>
  <c r="CQ139"/>
  <c r="CP139"/>
  <c r="CO139"/>
  <c r="CL139"/>
  <c r="CK139"/>
  <c r="CJ139"/>
  <c r="CG139"/>
  <c r="CA139"/>
  <c r="BZ139"/>
  <c r="BY139"/>
  <c r="BV139"/>
  <c r="BU139"/>
  <c r="BT139"/>
  <c r="CE138"/>
  <c r="CU138"/>
  <c r="CD138"/>
  <c r="CF138" s="1"/>
  <c r="CI138"/>
  <c r="CT138" s="1"/>
  <c r="CQ138"/>
  <c r="CP138"/>
  <c r="CO138"/>
  <c r="CL138"/>
  <c r="CK138"/>
  <c r="CJ138"/>
  <c r="CA138"/>
  <c r="BZ138"/>
  <c r="BY138"/>
  <c r="BV138"/>
  <c r="BU138"/>
  <c r="BT138"/>
  <c r="CI80"/>
  <c r="CT80" s="1"/>
  <c r="DH32"/>
  <c r="DH33" s="1"/>
  <c r="DH40"/>
  <c r="DH41" s="1"/>
  <c r="B15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X29"/>
  <c r="Y29"/>
  <c r="Z29"/>
  <c r="CJ29"/>
  <c r="CK29"/>
  <c r="CL29"/>
  <c r="DH21"/>
  <c r="DH22" s="1"/>
  <c r="DH23" s="1"/>
  <c r="DH24" s="1"/>
  <c r="CJ20"/>
  <c r="CN20" s="1"/>
  <c r="CK20"/>
  <c r="CL20"/>
  <c r="CJ15"/>
  <c r="CN15" s="1"/>
  <c r="CK15"/>
  <c r="CL15"/>
  <c r="AS182"/>
  <c r="AT182"/>
  <c r="AU182"/>
  <c r="AS183"/>
  <c r="AT183"/>
  <c r="AU183"/>
  <c r="AS181"/>
  <c r="AT181"/>
  <c r="AU181"/>
  <c r="B8"/>
  <c r="B9" s="1"/>
  <c r="B10" s="1"/>
  <c r="B11" s="1"/>
  <c r="B12"/>
  <c r="B13" s="1"/>
  <c r="DH154"/>
  <c r="DH146"/>
  <c r="BT135"/>
  <c r="BU135"/>
  <c r="BV135"/>
  <c r="BY135"/>
  <c r="BZ135"/>
  <c r="CA135"/>
  <c r="CJ135"/>
  <c r="CK135"/>
  <c r="CL135"/>
  <c r="CO135"/>
  <c r="CP135"/>
  <c r="CQ135"/>
  <c r="BT136"/>
  <c r="BU136"/>
  <c r="BV136"/>
  <c r="BY136"/>
  <c r="BZ136"/>
  <c r="CA136"/>
  <c r="CJ136"/>
  <c r="CK136"/>
  <c r="CL136"/>
  <c r="BT137"/>
  <c r="BU137"/>
  <c r="BV137"/>
  <c r="BY137"/>
  <c r="BZ137"/>
  <c r="CA137"/>
  <c r="CJ137"/>
  <c r="CK137"/>
  <c r="CL137"/>
  <c r="DH106"/>
  <c r="DH107" s="1"/>
  <c r="CO105"/>
  <c r="CP105"/>
  <c r="CQ105"/>
  <c r="DH92"/>
  <c r="DH93"/>
  <c r="DH94" s="1"/>
  <c r="X84"/>
  <c r="Y84"/>
  <c r="Z84"/>
  <c r="AH84"/>
  <c r="AC84"/>
  <c r="AD84"/>
  <c r="AE84"/>
  <c r="AN84"/>
  <c r="AO84"/>
  <c r="AP84"/>
  <c r="AS84"/>
  <c r="AT84"/>
  <c r="AU84"/>
  <c r="CJ84"/>
  <c r="CK84"/>
  <c r="CL84"/>
  <c r="CO84"/>
  <c r="CP84"/>
  <c r="CQ84"/>
  <c r="DH81"/>
  <c r="X85"/>
  <c r="Y85"/>
  <c r="Z85"/>
  <c r="AH85"/>
  <c r="AC85"/>
  <c r="AD85"/>
  <c r="AE85"/>
  <c r="AN85"/>
  <c r="AO85"/>
  <c r="AP85"/>
  <c r="AS85"/>
  <c r="AT85"/>
  <c r="AU85"/>
  <c r="CJ85"/>
  <c r="CK85"/>
  <c r="CL85"/>
  <c r="CO85"/>
  <c r="CP85"/>
  <c r="CQ85"/>
  <c r="X86"/>
  <c r="Y86"/>
  <c r="Z86"/>
  <c r="AH86"/>
  <c r="AC86"/>
  <c r="AD86"/>
  <c r="AE86"/>
  <c r="AN86"/>
  <c r="AO86"/>
  <c r="AP86"/>
  <c r="AS86"/>
  <c r="AT86"/>
  <c r="AU86"/>
  <c r="CJ86"/>
  <c r="CK86"/>
  <c r="CL86"/>
  <c r="CO86"/>
  <c r="CP86"/>
  <c r="CQ86"/>
  <c r="X87"/>
  <c r="Y87"/>
  <c r="Z87"/>
  <c r="AH87"/>
  <c r="AC87"/>
  <c r="AD87"/>
  <c r="AE87"/>
  <c r="AN87"/>
  <c r="AO87"/>
  <c r="AP87"/>
  <c r="AS87"/>
  <c r="AT87"/>
  <c r="AU87"/>
  <c r="CJ87"/>
  <c r="CK87"/>
  <c r="CL87"/>
  <c r="CO87"/>
  <c r="CP87"/>
  <c r="CQ87"/>
  <c r="X88"/>
  <c r="Y88"/>
  <c r="Z88"/>
  <c r="AH88"/>
  <c r="AK88" s="1"/>
  <c r="AC88"/>
  <c r="AD88"/>
  <c r="AE88"/>
  <c r="AN88"/>
  <c r="AO88"/>
  <c r="AP88"/>
  <c r="AS88"/>
  <c r="AT88"/>
  <c r="AU88"/>
  <c r="CI88"/>
  <c r="CJ88"/>
  <c r="CK88"/>
  <c r="CL88"/>
  <c r="X89"/>
  <c r="Y89"/>
  <c r="Z89"/>
  <c r="AC89"/>
  <c r="AD89"/>
  <c r="AE89"/>
  <c r="AN89"/>
  <c r="AO89"/>
  <c r="AP89"/>
  <c r="AS89"/>
  <c r="AT89"/>
  <c r="AU89"/>
  <c r="CJ89"/>
  <c r="CK89"/>
  <c r="CL89"/>
  <c r="DH71"/>
  <c r="DH72" s="1"/>
  <c r="X52"/>
  <c r="Y52"/>
  <c r="Z52"/>
  <c r="AH52"/>
  <c r="AK52" s="1"/>
  <c r="AC52"/>
  <c r="AD52"/>
  <c r="AE52"/>
  <c r="AN52"/>
  <c r="AO52"/>
  <c r="AP52"/>
  <c r="AS52"/>
  <c r="AT52"/>
  <c r="AU52"/>
  <c r="CJ52"/>
  <c r="CK52"/>
  <c r="CL52"/>
  <c r="CO52"/>
  <c r="CP52"/>
  <c r="CQ52"/>
  <c r="DH49"/>
  <c r="DH50" s="1"/>
  <c r="DH51" s="1"/>
  <c r="X53"/>
  <c r="Y53"/>
  <c r="Z53"/>
  <c r="AH53"/>
  <c r="AJ53" s="1"/>
  <c r="AC53"/>
  <c r="AD53"/>
  <c r="AE53"/>
  <c r="AN53"/>
  <c r="AO53"/>
  <c r="AP53"/>
  <c r="AS53"/>
  <c r="AT53"/>
  <c r="AU53"/>
  <c r="CJ53"/>
  <c r="CK53"/>
  <c r="CL53"/>
  <c r="CO53"/>
  <c r="CP53"/>
  <c r="CQ53"/>
  <c r="X54"/>
  <c r="Y54"/>
  <c r="Z54"/>
  <c r="AH54"/>
  <c r="AC54"/>
  <c r="AD54"/>
  <c r="AE54"/>
  <c r="AN54"/>
  <c r="AO54"/>
  <c r="AP54"/>
  <c r="AS54"/>
  <c r="AT54"/>
  <c r="AU54"/>
  <c r="CJ54"/>
  <c r="CK54"/>
  <c r="CL54"/>
  <c r="CO54"/>
  <c r="CP54"/>
  <c r="CQ54"/>
  <c r="X55"/>
  <c r="Y55"/>
  <c r="Z55"/>
  <c r="AH55"/>
  <c r="AK55" s="1"/>
  <c r="AC55"/>
  <c r="AD55"/>
  <c r="AE55"/>
  <c r="AN55"/>
  <c r="AO55"/>
  <c r="AP55"/>
  <c r="AS55"/>
  <c r="AT55"/>
  <c r="AU55"/>
  <c r="CI55"/>
  <c r="CT55" s="1"/>
  <c r="CW55" s="1"/>
  <c r="CJ55"/>
  <c r="CK55"/>
  <c r="CL55"/>
  <c r="CO55"/>
  <c r="CP55"/>
  <c r="CQ55"/>
  <c r="X56"/>
  <c r="Y56"/>
  <c r="Z56"/>
  <c r="AC56"/>
  <c r="AD56"/>
  <c r="AE56"/>
  <c r="AN56"/>
  <c r="AO56"/>
  <c r="AP56"/>
  <c r="AS56"/>
  <c r="AT56"/>
  <c r="AU56"/>
  <c r="CI56"/>
  <c r="CT56" s="1"/>
  <c r="CJ56"/>
  <c r="CK56"/>
  <c r="CL56"/>
  <c r="CO56"/>
  <c r="CP56"/>
  <c r="CQ56"/>
  <c r="X57"/>
  <c r="Y57"/>
  <c r="Z57"/>
  <c r="AC57"/>
  <c r="AD57"/>
  <c r="AE57"/>
  <c r="AN57"/>
  <c r="AO57"/>
  <c r="AP57"/>
  <c r="AS57"/>
  <c r="AT57"/>
  <c r="AU57"/>
  <c r="CJ57"/>
  <c r="CK57"/>
  <c r="CL57"/>
  <c r="CO57"/>
  <c r="CP57"/>
  <c r="CQ57"/>
  <c r="X58"/>
  <c r="Y58"/>
  <c r="Z58"/>
  <c r="AC58"/>
  <c r="AD58"/>
  <c r="AE58"/>
  <c r="AM58"/>
  <c r="AX58" s="1"/>
  <c r="AN58"/>
  <c r="AO58"/>
  <c r="AP58"/>
  <c r="AS58"/>
  <c r="AT58"/>
  <c r="AU58"/>
  <c r="CJ58"/>
  <c r="CK58"/>
  <c r="CL58"/>
  <c r="CO58"/>
  <c r="CP58"/>
  <c r="CQ58"/>
  <c r="X59"/>
  <c r="Y59"/>
  <c r="Z59"/>
  <c r="AC59"/>
  <c r="AD59"/>
  <c r="AE59"/>
  <c r="AN59"/>
  <c r="AO59"/>
  <c r="AP59"/>
  <c r="AS59"/>
  <c r="AT59"/>
  <c r="AU59"/>
  <c r="CJ59"/>
  <c r="CK59"/>
  <c r="CL59"/>
  <c r="CO59"/>
  <c r="CP59"/>
  <c r="CQ59"/>
  <c r="X60"/>
  <c r="Y60"/>
  <c r="Z60"/>
  <c r="AH60"/>
  <c r="AK60"/>
  <c r="AC60"/>
  <c r="AD60"/>
  <c r="AE60"/>
  <c r="AN60"/>
  <c r="AO60"/>
  <c r="AP60"/>
  <c r="AS60"/>
  <c r="AT60"/>
  <c r="AU60"/>
  <c r="CJ60"/>
  <c r="CK60"/>
  <c r="CL60"/>
  <c r="CO60"/>
  <c r="CP60"/>
  <c r="CQ60"/>
  <c r="X61"/>
  <c r="Y61"/>
  <c r="Z61"/>
  <c r="AH61"/>
  <c r="DB61" s="1"/>
  <c r="AC61"/>
  <c r="AD61"/>
  <c r="AE61"/>
  <c r="AN61"/>
  <c r="AO61"/>
  <c r="AP61"/>
  <c r="AS61"/>
  <c r="AT61"/>
  <c r="AU61"/>
  <c r="CJ61"/>
  <c r="CK61"/>
  <c r="CL61"/>
  <c r="CO61"/>
  <c r="CP61"/>
  <c r="CQ61"/>
  <c r="X62"/>
  <c r="Y62"/>
  <c r="Z62"/>
  <c r="AH62"/>
  <c r="AC62"/>
  <c r="AD62"/>
  <c r="AE62"/>
  <c r="AN62"/>
  <c r="AO62"/>
  <c r="AP62"/>
  <c r="AS62"/>
  <c r="AT62"/>
  <c r="AU62"/>
  <c r="CJ62"/>
  <c r="CK62"/>
  <c r="CL62"/>
  <c r="CO62"/>
  <c r="CP62"/>
  <c r="CQ62"/>
  <c r="X63"/>
  <c r="Y63"/>
  <c r="Z63"/>
  <c r="AC63"/>
  <c r="AD63"/>
  <c r="AE63"/>
  <c r="AN63"/>
  <c r="AO63"/>
  <c r="AP63"/>
  <c r="AS63"/>
  <c r="AT63"/>
  <c r="AU63"/>
  <c r="CJ63"/>
  <c r="CK63"/>
  <c r="CL63"/>
  <c r="CO63"/>
  <c r="CP63"/>
  <c r="CQ63"/>
  <c r="X64"/>
  <c r="Y64"/>
  <c r="Z64"/>
  <c r="AC64"/>
  <c r="AD64"/>
  <c r="AE64"/>
  <c r="AN64"/>
  <c r="AO64"/>
  <c r="AP64"/>
  <c r="AS64"/>
  <c r="AT64"/>
  <c r="AU64"/>
  <c r="CI64"/>
  <c r="CT64" s="1"/>
  <c r="CJ64"/>
  <c r="CK64"/>
  <c r="CL64"/>
  <c r="CO64"/>
  <c r="CP64"/>
  <c r="CQ64"/>
  <c r="X65"/>
  <c r="Y65"/>
  <c r="Z65"/>
  <c r="AC65"/>
  <c r="AD65"/>
  <c r="AE65"/>
  <c r="AN65"/>
  <c r="AO65"/>
  <c r="AP65"/>
  <c r="AS65"/>
  <c r="AT65"/>
  <c r="AU65"/>
  <c r="CJ65"/>
  <c r="CK65"/>
  <c r="CL65"/>
  <c r="CO65"/>
  <c r="CP65"/>
  <c r="CQ65"/>
  <c r="X66"/>
  <c r="Y66"/>
  <c r="Z66"/>
  <c r="AH66"/>
  <c r="AC66"/>
  <c r="AD66"/>
  <c r="AE66"/>
  <c r="AM66"/>
  <c r="AX66" s="1"/>
  <c r="AN66"/>
  <c r="AO66"/>
  <c r="AP66"/>
  <c r="AS66"/>
  <c r="AT66"/>
  <c r="AU66"/>
  <c r="CJ66"/>
  <c r="CK66"/>
  <c r="CL66"/>
  <c r="CO66"/>
  <c r="CP66"/>
  <c r="CQ66"/>
  <c r="X67"/>
  <c r="Y67"/>
  <c r="Z67"/>
  <c r="AH67"/>
  <c r="AJ67" s="1"/>
  <c r="AL67" s="1"/>
  <c r="AC67"/>
  <c r="AD67"/>
  <c r="AE67"/>
  <c r="AN67"/>
  <c r="AO67"/>
  <c r="AP67"/>
  <c r="AS67"/>
  <c r="AT67"/>
  <c r="AU67"/>
  <c r="CJ67"/>
  <c r="CK67"/>
  <c r="CL67"/>
  <c r="CO67"/>
  <c r="CP67"/>
  <c r="CQ67"/>
  <c r="X68"/>
  <c r="Y68"/>
  <c r="Z68"/>
  <c r="AH68"/>
  <c r="AK68"/>
  <c r="AC68"/>
  <c r="AD68"/>
  <c r="AE68"/>
  <c r="AN68"/>
  <c r="AO68"/>
  <c r="AP68"/>
  <c r="AS68"/>
  <c r="AT68"/>
  <c r="AU68"/>
  <c r="CJ68"/>
  <c r="CK68"/>
  <c r="CL68"/>
  <c r="CO68"/>
  <c r="CP68"/>
  <c r="CQ68"/>
  <c r="B48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X41"/>
  <c r="Y41"/>
  <c r="AB41" s="1"/>
  <c r="AH41" s="1"/>
  <c r="Z41"/>
  <c r="AC41"/>
  <c r="AD41"/>
  <c r="AE41"/>
  <c r="AN41"/>
  <c r="AO41"/>
  <c r="AP41"/>
  <c r="AR41" s="1"/>
  <c r="AS41"/>
  <c r="AW41" s="1"/>
  <c r="AT41"/>
  <c r="AU41"/>
  <c r="CJ41"/>
  <c r="CK41"/>
  <c r="CL41"/>
  <c r="CO41"/>
  <c r="CP41"/>
  <c r="CQ41"/>
  <c r="X40"/>
  <c r="AB40" s="1"/>
  <c r="Y40"/>
  <c r="Z40"/>
  <c r="AC40"/>
  <c r="AD40"/>
  <c r="AE40"/>
  <c r="AN40"/>
  <c r="AO40"/>
  <c r="AP40"/>
  <c r="AS40"/>
  <c r="AT40"/>
  <c r="AU40"/>
  <c r="CJ40"/>
  <c r="CK40"/>
  <c r="CL40"/>
  <c r="CN40" s="1"/>
  <c r="CO40"/>
  <c r="CS40" s="1"/>
  <c r="CP40"/>
  <c r="CQ40"/>
  <c r="X45"/>
  <c r="Y45"/>
  <c r="Z45"/>
  <c r="X31"/>
  <c r="Y31"/>
  <c r="Z31"/>
  <c r="AC31"/>
  <c r="AG31" s="1"/>
  <c r="AM31" s="1"/>
  <c r="AD31"/>
  <c r="AE31"/>
  <c r="AN31"/>
  <c r="AO31"/>
  <c r="AP31"/>
  <c r="AS31"/>
  <c r="AW31" s="1"/>
  <c r="AT31"/>
  <c r="AU31"/>
  <c r="CJ31"/>
  <c r="CK31"/>
  <c r="CL31"/>
  <c r="CO31"/>
  <c r="CP31"/>
  <c r="CQ31"/>
  <c r="X35"/>
  <c r="AB35" s="1"/>
  <c r="AH35" s="1"/>
  <c r="AK35" s="1"/>
  <c r="Y35"/>
  <c r="Z35"/>
  <c r="AC35"/>
  <c r="AD35"/>
  <c r="AE35"/>
  <c r="AN35"/>
  <c r="AO35"/>
  <c r="AP35"/>
  <c r="AS35"/>
  <c r="AW35" s="1"/>
  <c r="CI35" s="1"/>
  <c r="AT35"/>
  <c r="AU35"/>
  <c r="CJ35"/>
  <c r="CK35"/>
  <c r="CL35"/>
  <c r="CO35"/>
  <c r="CS35" s="1"/>
  <c r="CP35"/>
  <c r="CQ35"/>
  <c r="X33"/>
  <c r="Y33"/>
  <c r="Z33"/>
  <c r="AC33"/>
  <c r="AD33"/>
  <c r="AE33"/>
  <c r="AN33"/>
  <c r="AR33" s="1"/>
  <c r="AO33"/>
  <c r="AP33"/>
  <c r="AS33"/>
  <c r="AT33"/>
  <c r="AU33"/>
  <c r="AW33" s="1"/>
  <c r="CJ33"/>
  <c r="CN33" s="1"/>
  <c r="CK33"/>
  <c r="CL33"/>
  <c r="CO33"/>
  <c r="CP33"/>
  <c r="CQ33"/>
  <c r="X46"/>
  <c r="Y46"/>
  <c r="Z46"/>
  <c r="AC46"/>
  <c r="AG46" s="1"/>
  <c r="AD46"/>
  <c r="AE46"/>
  <c r="AN46"/>
  <c r="AO46"/>
  <c r="AP46"/>
  <c r="X19"/>
  <c r="AB19" s="1"/>
  <c r="AH19" s="1"/>
  <c r="AK19" s="1"/>
  <c r="Y19"/>
  <c r="Z19"/>
  <c r="AC19"/>
  <c r="AD19"/>
  <c r="AE19"/>
  <c r="AN19"/>
  <c r="AR19" s="1"/>
  <c r="AO19"/>
  <c r="AP19"/>
  <c r="AS19"/>
  <c r="AT19"/>
  <c r="AU19"/>
  <c r="BD19"/>
  <c r="BE19"/>
  <c r="BF19"/>
  <c r="BH19" s="1"/>
  <c r="BI19"/>
  <c r="BM19" s="1"/>
  <c r="BS19" s="1"/>
  <c r="BJ19"/>
  <c r="BK19"/>
  <c r="BT19"/>
  <c r="BU19"/>
  <c r="BV19"/>
  <c r="BY19"/>
  <c r="BZ19"/>
  <c r="CC19" s="1"/>
  <c r="CA19"/>
  <c r="CJ19"/>
  <c r="CK19"/>
  <c r="CL19"/>
  <c r="CO19"/>
  <c r="CP19"/>
  <c r="CS19" s="1"/>
  <c r="CQ19"/>
  <c r="DH16"/>
  <c r="DH17" s="1"/>
  <c r="DH18" s="1"/>
  <c r="DH19" s="1"/>
  <c r="X21"/>
  <c r="AB21" s="1"/>
  <c r="Y21"/>
  <c r="Z21"/>
  <c r="AC21"/>
  <c r="AD21"/>
  <c r="AE21"/>
  <c r="AN21"/>
  <c r="AR21" s="1"/>
  <c r="AO21"/>
  <c r="AP21"/>
  <c r="AS21"/>
  <c r="AW21" s="1"/>
  <c r="AT21"/>
  <c r="AU21"/>
  <c r="BD21"/>
  <c r="BE21"/>
  <c r="BF21"/>
  <c r="BI21"/>
  <c r="BM21" s="1"/>
  <c r="BS21" s="1"/>
  <c r="BJ21"/>
  <c r="BK21"/>
  <c r="BT21"/>
  <c r="BU21"/>
  <c r="BV21"/>
  <c r="BY21"/>
  <c r="CC21" s="1"/>
  <c r="CI21" s="1"/>
  <c r="BZ21"/>
  <c r="CA21"/>
  <c r="CJ21"/>
  <c r="CK21"/>
  <c r="CL21"/>
  <c r="CO21"/>
  <c r="CS21" s="1"/>
  <c r="CP21"/>
  <c r="CQ21"/>
  <c r="X22"/>
  <c r="Y22"/>
  <c r="Z22"/>
  <c r="AC22"/>
  <c r="AD22"/>
  <c r="AE22"/>
  <c r="AN22"/>
  <c r="AR22" s="1"/>
  <c r="AO22"/>
  <c r="AP22"/>
  <c r="AS22"/>
  <c r="AT22"/>
  <c r="AU22"/>
  <c r="BD22"/>
  <c r="BE22"/>
  <c r="BF22"/>
  <c r="BI22"/>
  <c r="BJ22"/>
  <c r="BK22"/>
  <c r="BT22"/>
  <c r="BU22"/>
  <c r="BV22"/>
  <c r="BY22"/>
  <c r="CC22" s="1"/>
  <c r="BZ22"/>
  <c r="CA22"/>
  <c r="CJ22"/>
  <c r="CK22"/>
  <c r="CL22"/>
  <c r="CO22"/>
  <c r="CS22" s="1"/>
  <c r="CP22"/>
  <c r="CQ22"/>
  <c r="X27"/>
  <c r="Y27"/>
  <c r="Z27"/>
  <c r="AC27"/>
  <c r="AD27"/>
  <c r="AE27"/>
  <c r="AG27" s="1"/>
  <c r="AN27"/>
  <c r="AR27" s="1"/>
  <c r="AO27"/>
  <c r="AP27"/>
  <c r="AS27"/>
  <c r="AW27" s="1"/>
  <c r="BC27" s="1"/>
  <c r="AT27"/>
  <c r="AU27"/>
  <c r="BD27"/>
  <c r="BE27"/>
  <c r="BF27"/>
  <c r="BI27"/>
  <c r="BJ27"/>
  <c r="BK27"/>
  <c r="BT27"/>
  <c r="BU27"/>
  <c r="BV27"/>
  <c r="BY27"/>
  <c r="CC27" s="1"/>
  <c r="CI27" s="1"/>
  <c r="BZ27"/>
  <c r="CA27"/>
  <c r="CJ27"/>
  <c r="CK27"/>
  <c r="CL27"/>
  <c r="X28"/>
  <c r="Y28"/>
  <c r="Z28"/>
  <c r="CJ28"/>
  <c r="CK28"/>
  <c r="CL28"/>
  <c r="X25"/>
  <c r="AB25" s="1"/>
  <c r="AH25" s="1"/>
  <c r="Y25"/>
  <c r="Z25"/>
  <c r="AC25"/>
  <c r="AD25"/>
  <c r="AE25"/>
  <c r="AN25"/>
  <c r="AO25"/>
  <c r="AP25"/>
  <c r="AS25"/>
  <c r="AT25"/>
  <c r="AU25"/>
  <c r="BD25"/>
  <c r="BH25" s="1"/>
  <c r="BE25"/>
  <c r="BF25"/>
  <c r="BI25"/>
  <c r="BM25" s="1"/>
  <c r="BJ25"/>
  <c r="BK25"/>
  <c r="BT25"/>
  <c r="BU25"/>
  <c r="BV25"/>
  <c r="BY25"/>
  <c r="BZ25"/>
  <c r="CA25"/>
  <c r="CJ25"/>
  <c r="CK25"/>
  <c r="CL25"/>
  <c r="CO25"/>
  <c r="CP25"/>
  <c r="CS25" s="1"/>
  <c r="CQ25"/>
  <c r="X15"/>
  <c r="AB15" s="1"/>
  <c r="AH15" s="1"/>
  <c r="Y15"/>
  <c r="Z15"/>
  <c r="AC15"/>
  <c r="AD15"/>
  <c r="AE15"/>
  <c r="AN15"/>
  <c r="AR15" s="1"/>
  <c r="AO15"/>
  <c r="AP15"/>
  <c r="AS15"/>
  <c r="AW15" s="1"/>
  <c r="AT15"/>
  <c r="AU15"/>
  <c r="BD15"/>
  <c r="BE15"/>
  <c r="BF15"/>
  <c r="BI15"/>
  <c r="BM15" s="1"/>
  <c r="BJ15"/>
  <c r="BK15"/>
  <c r="BT15"/>
  <c r="BU15"/>
  <c r="BV15"/>
  <c r="BY15"/>
  <c r="BZ15"/>
  <c r="CA15"/>
  <c r="CO15"/>
  <c r="CP15"/>
  <c r="CQ15"/>
  <c r="X24"/>
  <c r="Y24"/>
  <c r="Z24"/>
  <c r="AB24" s="1"/>
  <c r="AH24" s="1"/>
  <c r="AK24" s="1"/>
  <c r="AC24"/>
  <c r="AD24"/>
  <c r="AE24"/>
  <c r="AN24"/>
  <c r="AO24"/>
  <c r="AP24"/>
  <c r="AS24"/>
  <c r="AT24"/>
  <c r="AW24" s="1"/>
  <c r="AU24"/>
  <c r="BD24"/>
  <c r="BH24" s="1"/>
  <c r="BE24"/>
  <c r="BF24"/>
  <c r="BI24"/>
  <c r="BJ24"/>
  <c r="BK24"/>
  <c r="BT24"/>
  <c r="BU24"/>
  <c r="BV24"/>
  <c r="BY24"/>
  <c r="CC24" s="1"/>
  <c r="BZ24"/>
  <c r="CA24"/>
  <c r="CJ24"/>
  <c r="CK24"/>
  <c r="CL24"/>
  <c r="CO24"/>
  <c r="CS24" s="1"/>
  <c r="CP24"/>
  <c r="CQ24"/>
  <c r="X23"/>
  <c r="Y23"/>
  <c r="Z23"/>
  <c r="AC23"/>
  <c r="AG23" s="1"/>
  <c r="AD23"/>
  <c r="AE23"/>
  <c r="AN23"/>
  <c r="AR23" s="1"/>
  <c r="AO23"/>
  <c r="AP23"/>
  <c r="AS23"/>
  <c r="AT23"/>
  <c r="AU23"/>
  <c r="BD23"/>
  <c r="BH23" s="1"/>
  <c r="BE23"/>
  <c r="BF23"/>
  <c r="BI23"/>
  <c r="BM23" s="1"/>
  <c r="BJ23"/>
  <c r="BK23"/>
  <c r="BT23"/>
  <c r="BU23"/>
  <c r="BV23"/>
  <c r="BY23"/>
  <c r="BZ23"/>
  <c r="CA23"/>
  <c r="CJ23"/>
  <c r="CK23"/>
  <c r="CL23"/>
  <c r="CN23" s="1"/>
  <c r="CO23"/>
  <c r="CS23" s="1"/>
  <c r="CU23" s="1"/>
  <c r="CP23"/>
  <c r="CQ23"/>
  <c r="X16"/>
  <c r="Y16"/>
  <c r="Z16"/>
  <c r="AC16"/>
  <c r="AD16"/>
  <c r="AE16"/>
  <c r="AN16"/>
  <c r="AR16" s="1"/>
  <c r="AO16"/>
  <c r="AP16"/>
  <c r="AS16"/>
  <c r="AT16"/>
  <c r="AU16"/>
  <c r="AW16" s="1"/>
  <c r="BC16" s="1"/>
  <c r="BD16"/>
  <c r="BH16" s="1"/>
  <c r="BE16"/>
  <c r="BF16"/>
  <c r="BI16"/>
  <c r="BJ16"/>
  <c r="BK16"/>
  <c r="BT16"/>
  <c r="BU16"/>
  <c r="BV16"/>
  <c r="BY16"/>
  <c r="CC16" s="1"/>
  <c r="BZ16"/>
  <c r="CA16"/>
  <c r="CJ16"/>
  <c r="CK16"/>
  <c r="CL16"/>
  <c r="CN16"/>
  <c r="CO16"/>
  <c r="CS16" s="1"/>
  <c r="CP16"/>
  <c r="CQ16"/>
  <c r="DH9"/>
  <c r="DH10" s="1"/>
  <c r="DH11" s="1"/>
  <c r="B181"/>
  <c r="B182"/>
  <c r="B183" s="1"/>
  <c r="B184" s="1"/>
  <c r="B185" s="1"/>
  <c r="AU184"/>
  <c r="AT184"/>
  <c r="AS184"/>
  <c r="AN184"/>
  <c r="AO184"/>
  <c r="AP184"/>
  <c r="X184"/>
  <c r="Y184"/>
  <c r="Z184"/>
  <c r="AH184"/>
  <c r="AK184" s="1"/>
  <c r="AE184"/>
  <c r="AD184"/>
  <c r="AC184"/>
  <c r="CQ183"/>
  <c r="CP183"/>
  <c r="CO183"/>
  <c r="CJ183"/>
  <c r="CK183"/>
  <c r="CL183"/>
  <c r="AN183"/>
  <c r="AO183"/>
  <c r="AP183"/>
  <c r="AC183"/>
  <c r="AD183"/>
  <c r="AE183"/>
  <c r="Z183"/>
  <c r="Y183"/>
  <c r="X183"/>
  <c r="DE182"/>
  <c r="CQ182"/>
  <c r="CP182"/>
  <c r="CO182"/>
  <c r="CJ182"/>
  <c r="CK182"/>
  <c r="CL182"/>
  <c r="AN182"/>
  <c r="AO182"/>
  <c r="AP182"/>
  <c r="AC182"/>
  <c r="AD182"/>
  <c r="AE182"/>
  <c r="Z182"/>
  <c r="Y182"/>
  <c r="X182"/>
  <c r="CQ181"/>
  <c r="CP181"/>
  <c r="CO181"/>
  <c r="CL181"/>
  <c r="CK181"/>
  <c r="CJ181"/>
  <c r="AP181"/>
  <c r="AO181"/>
  <c r="AN181"/>
  <c r="X181"/>
  <c r="Y181"/>
  <c r="Z181"/>
  <c r="AE181"/>
  <c r="AD181"/>
  <c r="AC181"/>
  <c r="CQ176"/>
  <c r="CP176"/>
  <c r="CO176"/>
  <c r="CL176"/>
  <c r="CK176"/>
  <c r="CJ176"/>
  <c r="CA176"/>
  <c r="BZ176"/>
  <c r="BY176"/>
  <c r="BT176"/>
  <c r="BU176"/>
  <c r="BV176"/>
  <c r="BI176"/>
  <c r="BJ176"/>
  <c r="BK176"/>
  <c r="BS176"/>
  <c r="CD176" s="1"/>
  <c r="CG176" s="1"/>
  <c r="BF176"/>
  <c r="BE176"/>
  <c r="BD176"/>
  <c r="CO175"/>
  <c r="CP175"/>
  <c r="CQ175"/>
  <c r="CJ175"/>
  <c r="CK175"/>
  <c r="CL175"/>
  <c r="CA175"/>
  <c r="BZ175"/>
  <c r="BY175"/>
  <c r="BV175"/>
  <c r="BT175"/>
  <c r="BU175"/>
  <c r="BI175"/>
  <c r="BJ175"/>
  <c r="BK175"/>
  <c r="BS175"/>
  <c r="CD175" s="1"/>
  <c r="CG175"/>
  <c r="BF175"/>
  <c r="BD175"/>
  <c r="BE175"/>
  <c r="B168"/>
  <c r="B169" s="1"/>
  <c r="B170" s="1"/>
  <c r="B171" s="1"/>
  <c r="B172" s="1"/>
  <c r="A169"/>
  <c r="A170" s="1"/>
  <c r="A171" s="1"/>
  <c r="A172" s="1"/>
  <c r="DE169"/>
  <c r="DE170" s="1"/>
  <c r="DE171" s="1"/>
  <c r="DE172" s="1"/>
  <c r="CO171"/>
  <c r="CP171"/>
  <c r="CQ171"/>
  <c r="CL171"/>
  <c r="CK171"/>
  <c r="CJ171"/>
  <c r="CA171"/>
  <c r="BY171"/>
  <c r="BZ171"/>
  <c r="BV171"/>
  <c r="BU171"/>
  <c r="BT171"/>
  <c r="CQ170"/>
  <c r="CP170"/>
  <c r="CO170"/>
  <c r="CJ170"/>
  <c r="CK170"/>
  <c r="CL170"/>
  <c r="BY170"/>
  <c r="BZ170"/>
  <c r="CA170"/>
  <c r="BV170"/>
  <c r="BU170"/>
  <c r="BT170"/>
  <c r="CJ169"/>
  <c r="CK169"/>
  <c r="CL169"/>
  <c r="BY169"/>
  <c r="BZ169"/>
  <c r="CA169"/>
  <c r="CQ169"/>
  <c r="CP169"/>
  <c r="CO169"/>
  <c r="BV169"/>
  <c r="BU169"/>
  <c r="BT169"/>
  <c r="CQ168"/>
  <c r="CP168"/>
  <c r="CO168"/>
  <c r="CL168"/>
  <c r="CK168"/>
  <c r="CJ168"/>
  <c r="BT168"/>
  <c r="BU168"/>
  <c r="BV168"/>
  <c r="CA168"/>
  <c r="BZ168"/>
  <c r="BY168"/>
  <c r="CQ154"/>
  <c r="CP154"/>
  <c r="CO154"/>
  <c r="CL154"/>
  <c r="CK154"/>
  <c r="CJ154"/>
  <c r="CT154"/>
  <c r="CQ153"/>
  <c r="CP153"/>
  <c r="CO153"/>
  <c r="CL153"/>
  <c r="CK153"/>
  <c r="CJ153"/>
  <c r="B153"/>
  <c r="CQ151"/>
  <c r="CP151"/>
  <c r="CO151"/>
  <c r="CL151"/>
  <c r="CK151"/>
  <c r="CJ151"/>
  <c r="CA151"/>
  <c r="BZ151"/>
  <c r="BY151"/>
  <c r="CI151"/>
  <c r="CT151" s="1"/>
  <c r="BV151"/>
  <c r="BU151"/>
  <c r="BT151"/>
  <c r="CO150"/>
  <c r="CP150"/>
  <c r="CQ150"/>
  <c r="CL150"/>
  <c r="CK150"/>
  <c r="CJ150"/>
  <c r="CA150"/>
  <c r="BZ150"/>
  <c r="BY150"/>
  <c r="BV150"/>
  <c r="BU150"/>
  <c r="BT150"/>
  <c r="CQ149"/>
  <c r="CP149"/>
  <c r="CO149"/>
  <c r="CL149"/>
  <c r="CK149"/>
  <c r="CJ149"/>
  <c r="CA149"/>
  <c r="BZ149"/>
  <c r="BY149"/>
  <c r="BT149"/>
  <c r="BU149"/>
  <c r="BV149"/>
  <c r="CD149"/>
  <c r="CQ148"/>
  <c r="CP148"/>
  <c r="CO148"/>
  <c r="CJ148"/>
  <c r="CK148"/>
  <c r="CL148"/>
  <c r="CA148"/>
  <c r="BZ148"/>
  <c r="BY148"/>
  <c r="BT148"/>
  <c r="BU148"/>
  <c r="BV148"/>
  <c r="CQ147"/>
  <c r="CP147"/>
  <c r="CO147"/>
  <c r="CL147"/>
  <c r="CK147"/>
  <c r="CJ147"/>
  <c r="BY147"/>
  <c r="BZ147"/>
  <c r="CA147"/>
  <c r="CI147"/>
  <c r="CT147" s="1"/>
  <c r="CV147" s="1"/>
  <c r="CX147" s="1"/>
  <c r="BV147"/>
  <c r="BU147"/>
  <c r="BT147"/>
  <c r="CO146"/>
  <c r="CP146"/>
  <c r="CQ146"/>
  <c r="CL146"/>
  <c r="CK146"/>
  <c r="CJ146"/>
  <c r="BY146"/>
  <c r="BZ146"/>
  <c r="CA146"/>
  <c r="BV146"/>
  <c r="BU146"/>
  <c r="BT146"/>
  <c r="B145"/>
  <c r="B146" s="1"/>
  <c r="B147" s="1"/>
  <c r="B148" s="1"/>
  <c r="B149" s="1"/>
  <c r="B150" s="1"/>
  <c r="B151" s="1"/>
  <c r="CQ145"/>
  <c r="CP145"/>
  <c r="CO145"/>
  <c r="CL145"/>
  <c r="CK145"/>
  <c r="CJ145"/>
  <c r="CA145"/>
  <c r="BZ145"/>
  <c r="BY145"/>
  <c r="BV145"/>
  <c r="BU145"/>
  <c r="BT145"/>
  <c r="CQ134"/>
  <c r="CP134"/>
  <c r="CO134"/>
  <c r="CL134"/>
  <c r="CK134"/>
  <c r="CJ134"/>
  <c r="CA134"/>
  <c r="BZ134"/>
  <c r="BY134"/>
  <c r="CI134"/>
  <c r="BV134"/>
  <c r="BU134"/>
  <c r="BT134"/>
  <c r="CQ133"/>
  <c r="CP133"/>
  <c r="CO133"/>
  <c r="CL133"/>
  <c r="CK133"/>
  <c r="CJ133"/>
  <c r="BY133"/>
  <c r="BZ133"/>
  <c r="CA133"/>
  <c r="CI133"/>
  <c r="BV133"/>
  <c r="BU133"/>
  <c r="BT133"/>
  <c r="CQ132"/>
  <c r="CP132"/>
  <c r="CO132"/>
  <c r="CL132"/>
  <c r="CK132"/>
  <c r="CJ132"/>
  <c r="CA132"/>
  <c r="BY132"/>
  <c r="BZ132"/>
  <c r="BV132"/>
  <c r="BU132"/>
  <c r="BT132"/>
  <c r="CQ131"/>
  <c r="CP131"/>
  <c r="CO131"/>
  <c r="CL131"/>
  <c r="CK131"/>
  <c r="CJ131"/>
  <c r="CA131"/>
  <c r="BZ131"/>
  <c r="BY131"/>
  <c r="BV131"/>
  <c r="BU131"/>
  <c r="BT131"/>
  <c r="CQ130"/>
  <c r="CO130"/>
  <c r="CP130"/>
  <c r="CL130"/>
  <c r="CK130"/>
  <c r="CJ130"/>
  <c r="BT130"/>
  <c r="BU130"/>
  <c r="BV130"/>
  <c r="CD130"/>
  <c r="CG130" s="1"/>
  <c r="CA130"/>
  <c r="BZ130"/>
  <c r="BY130"/>
  <c r="CQ129"/>
  <c r="CP129"/>
  <c r="CO129"/>
  <c r="CL129"/>
  <c r="CK129"/>
  <c r="CJ129"/>
  <c r="CA129"/>
  <c r="BZ129"/>
  <c r="BY129"/>
  <c r="BT129"/>
  <c r="BU129"/>
  <c r="BV129"/>
  <c r="CD129"/>
  <c r="CG129"/>
  <c r="CQ128"/>
  <c r="CP128"/>
  <c r="CO128"/>
  <c r="CL128"/>
  <c r="CK128"/>
  <c r="CJ128"/>
  <c r="CA128"/>
  <c r="BZ128"/>
  <c r="BY128"/>
  <c r="BT128"/>
  <c r="BU128"/>
  <c r="BV128"/>
  <c r="CD128"/>
  <c r="CG128" s="1"/>
  <c r="CO127"/>
  <c r="CP127"/>
  <c r="CQ127"/>
  <c r="CL127"/>
  <c r="CK127"/>
  <c r="CJ127"/>
  <c r="CA127"/>
  <c r="BZ127"/>
  <c r="BY127"/>
  <c r="BV127"/>
  <c r="BU127"/>
  <c r="BT127"/>
  <c r="CQ126"/>
  <c r="CP126"/>
  <c r="CO126"/>
  <c r="CL126"/>
  <c r="CK126"/>
  <c r="CJ126"/>
  <c r="CA126"/>
  <c r="BZ126"/>
  <c r="BY126"/>
  <c r="BV126"/>
  <c r="BU126"/>
  <c r="BT126"/>
  <c r="CQ125"/>
  <c r="CP125"/>
  <c r="CO125"/>
  <c r="CJ125"/>
  <c r="CK125"/>
  <c r="CL125"/>
  <c r="CA125"/>
  <c r="BZ125"/>
  <c r="BY125"/>
  <c r="BV125"/>
  <c r="BT125"/>
  <c r="BU125"/>
  <c r="CQ124"/>
  <c r="CP124"/>
  <c r="CO124"/>
  <c r="CL124"/>
  <c r="CK124"/>
  <c r="CJ124"/>
  <c r="BY124"/>
  <c r="BZ124"/>
  <c r="CA124"/>
  <c r="CI124"/>
  <c r="CT124" s="1"/>
  <c r="BV124"/>
  <c r="BU124"/>
  <c r="BT124"/>
  <c r="CQ123"/>
  <c r="CP123"/>
  <c r="CO123"/>
  <c r="CL123"/>
  <c r="CK123"/>
  <c r="CJ123"/>
  <c r="CA123"/>
  <c r="BZ123"/>
  <c r="BY123"/>
  <c r="BV123"/>
  <c r="BU123"/>
  <c r="BT123"/>
  <c r="CQ122"/>
  <c r="CP122"/>
  <c r="CO122"/>
  <c r="CL122"/>
  <c r="CK122"/>
  <c r="CJ122"/>
  <c r="CA122"/>
  <c r="BZ122"/>
  <c r="BY122"/>
  <c r="BV122"/>
  <c r="BU122"/>
  <c r="BT122"/>
  <c r="CO121"/>
  <c r="CP121"/>
  <c r="CQ121"/>
  <c r="CL121"/>
  <c r="CK121"/>
  <c r="CJ121"/>
  <c r="CA121"/>
  <c r="BZ121"/>
  <c r="BY121"/>
  <c r="BV121"/>
  <c r="BU121"/>
  <c r="BT121"/>
  <c r="CQ120"/>
  <c r="CP120"/>
  <c r="CO120"/>
  <c r="CL120"/>
  <c r="CK120"/>
  <c r="CJ120"/>
  <c r="CA120"/>
  <c r="BZ120"/>
  <c r="BY120"/>
  <c r="BV120"/>
  <c r="BU120"/>
  <c r="BT120"/>
  <c r="CQ119"/>
  <c r="CP119"/>
  <c r="CO119"/>
  <c r="CL119"/>
  <c r="CK119"/>
  <c r="CJ119"/>
  <c r="BY119"/>
  <c r="BZ119"/>
  <c r="CA119"/>
  <c r="BV119"/>
  <c r="BU119"/>
  <c r="BT119"/>
  <c r="CD119"/>
  <c r="CG119" s="1"/>
  <c r="CQ118"/>
  <c r="CP118"/>
  <c r="CO118"/>
  <c r="CL118"/>
  <c r="CK118"/>
  <c r="CJ118"/>
  <c r="CA118"/>
  <c r="BZ118"/>
  <c r="BY118"/>
  <c r="BV118"/>
  <c r="BT118"/>
  <c r="BU118"/>
  <c r="CQ117"/>
  <c r="CP117"/>
  <c r="CO117"/>
  <c r="CJ117"/>
  <c r="CK117"/>
  <c r="CL117"/>
  <c r="CA117"/>
  <c r="BZ117"/>
  <c r="BY117"/>
  <c r="BV117"/>
  <c r="BU117"/>
  <c r="BT117"/>
  <c r="CQ116"/>
  <c r="CP116"/>
  <c r="CO116"/>
  <c r="CL116"/>
  <c r="CK116"/>
  <c r="CJ116"/>
  <c r="CA116"/>
  <c r="BZ116"/>
  <c r="BY116"/>
  <c r="BV116"/>
  <c r="BU116"/>
  <c r="BT116"/>
  <c r="CD116"/>
  <c r="CQ115"/>
  <c r="CP115"/>
  <c r="CO115"/>
  <c r="CL115"/>
  <c r="CK115"/>
  <c r="CJ115"/>
  <c r="CA115"/>
  <c r="BZ115"/>
  <c r="BY115"/>
  <c r="CI115"/>
  <c r="CT115" s="1"/>
  <c r="BV115"/>
  <c r="BU115"/>
  <c r="BT115"/>
  <c r="CQ114"/>
  <c r="CP114"/>
  <c r="CO114"/>
  <c r="CL114"/>
  <c r="CK114"/>
  <c r="CJ114"/>
  <c r="CA114"/>
  <c r="BZ114"/>
  <c r="BY114"/>
  <c r="BV114"/>
  <c r="BU114"/>
  <c r="BT114"/>
  <c r="CQ113"/>
  <c r="CP113"/>
  <c r="CO113"/>
  <c r="CL113"/>
  <c r="CK113"/>
  <c r="CJ113"/>
  <c r="CA113"/>
  <c r="BZ113"/>
  <c r="BY113"/>
  <c r="BV113"/>
  <c r="BU113"/>
  <c r="BT113"/>
  <c r="CQ112"/>
  <c r="CP112"/>
  <c r="CO112"/>
  <c r="CL112"/>
  <c r="CK112"/>
  <c r="CJ112"/>
  <c r="BY112"/>
  <c r="BZ112"/>
  <c r="CA112"/>
  <c r="BV112"/>
  <c r="BU112"/>
  <c r="BT112"/>
  <c r="CQ111"/>
  <c r="CP111"/>
  <c r="CO111"/>
  <c r="CL111"/>
  <c r="CK111"/>
  <c r="CJ111"/>
  <c r="CA111"/>
  <c r="BZ111"/>
  <c r="BY111"/>
  <c r="BV111"/>
  <c r="BU111"/>
  <c r="BT111"/>
  <c r="CQ109"/>
  <c r="CP109"/>
  <c r="CO109"/>
  <c r="CL109"/>
  <c r="CK109"/>
  <c r="CJ109"/>
  <c r="CA109"/>
  <c r="BZ109"/>
  <c r="BY109"/>
  <c r="BV109"/>
  <c r="BU109"/>
  <c r="BT109"/>
  <c r="BK109"/>
  <c r="BI109"/>
  <c r="BJ109"/>
  <c r="BD109"/>
  <c r="BE109"/>
  <c r="BF109"/>
  <c r="CQ108"/>
  <c r="CP108"/>
  <c r="CO108"/>
  <c r="CJ108"/>
  <c r="CK108"/>
  <c r="CL108"/>
  <c r="CA108"/>
  <c r="BZ108"/>
  <c r="BY108"/>
  <c r="CI108"/>
  <c r="CT108" s="1"/>
  <c r="BV108"/>
  <c r="BU108"/>
  <c r="BT108"/>
  <c r="BI108"/>
  <c r="BJ108"/>
  <c r="BK108"/>
  <c r="BF108"/>
  <c r="BE108"/>
  <c r="BD108"/>
  <c r="CQ107"/>
  <c r="CP107"/>
  <c r="CO107"/>
  <c r="CL107"/>
  <c r="CJ107"/>
  <c r="CK107"/>
  <c r="CA107"/>
  <c r="BZ107"/>
  <c r="BY107"/>
  <c r="BV107"/>
  <c r="BU107"/>
  <c r="BT107"/>
  <c r="BK107"/>
  <c r="BJ107"/>
  <c r="BI107"/>
  <c r="BD107"/>
  <c r="BE107"/>
  <c r="BF107"/>
  <c r="CQ106"/>
  <c r="CP106"/>
  <c r="CO106"/>
  <c r="DI106"/>
  <c r="CL106"/>
  <c r="CK106"/>
  <c r="CJ106"/>
  <c r="CA106"/>
  <c r="BZ106"/>
  <c r="BY106"/>
  <c r="BV106"/>
  <c r="BU106"/>
  <c r="BT106"/>
  <c r="BK106"/>
  <c r="BJ106"/>
  <c r="BI106"/>
  <c r="BF106"/>
  <c r="BE106"/>
  <c r="BD106"/>
  <c r="CL105"/>
  <c r="CK105"/>
  <c r="CJ105"/>
  <c r="CA105"/>
  <c r="BZ105"/>
  <c r="BY105"/>
  <c r="BV105"/>
  <c r="BU105"/>
  <c r="BT105"/>
  <c r="BK105"/>
  <c r="BJ105"/>
  <c r="BI105"/>
  <c r="BF105"/>
  <c r="BE105"/>
  <c r="BD105"/>
  <c r="BN105"/>
  <c r="BQ105"/>
  <c r="CL103"/>
  <c r="CK103"/>
  <c r="CJ103"/>
  <c r="CA103"/>
  <c r="BZ103"/>
  <c r="BY103"/>
  <c r="BV103"/>
  <c r="BT103"/>
  <c r="BU103"/>
  <c r="BK103"/>
  <c r="BJ103"/>
  <c r="BI103"/>
  <c r="BF103"/>
  <c r="BE103"/>
  <c r="BD103"/>
  <c r="BN103"/>
  <c r="CL102"/>
  <c r="CK102"/>
  <c r="CJ102"/>
  <c r="CA102"/>
  <c r="BZ102"/>
  <c r="BY102"/>
  <c r="BV102"/>
  <c r="BU102"/>
  <c r="BT102"/>
  <c r="BK102"/>
  <c r="BJ102"/>
  <c r="BI102"/>
  <c r="BF102"/>
  <c r="BE102"/>
  <c r="BD102"/>
  <c r="BN102"/>
  <c r="CQ101"/>
  <c r="CP101"/>
  <c r="CO101"/>
  <c r="CJ101"/>
  <c r="CK101"/>
  <c r="CL101"/>
  <c r="CA101"/>
  <c r="BZ101"/>
  <c r="BY101"/>
  <c r="BT101"/>
  <c r="BU101"/>
  <c r="BV101"/>
  <c r="BK101"/>
  <c r="BJ101"/>
  <c r="BI101"/>
  <c r="BF101"/>
  <c r="BE101"/>
  <c r="BD101"/>
  <c r="CQ100"/>
  <c r="CP100"/>
  <c r="CO100"/>
  <c r="CL100"/>
  <c r="CK100"/>
  <c r="CJ100"/>
  <c r="CA100"/>
  <c r="BZ100"/>
  <c r="BY100"/>
  <c r="BT100"/>
  <c r="BU100"/>
  <c r="BV100"/>
  <c r="BK100"/>
  <c r="BJ100"/>
  <c r="BI100"/>
  <c r="BF100"/>
  <c r="BE100"/>
  <c r="BD100"/>
  <c r="CQ99"/>
  <c r="CP99"/>
  <c r="CO99"/>
  <c r="CL99"/>
  <c r="CK99"/>
  <c r="CJ99"/>
  <c r="BY99"/>
  <c r="BZ99"/>
  <c r="CA99"/>
  <c r="BV99"/>
  <c r="BU99"/>
  <c r="BT99"/>
  <c r="BK99"/>
  <c r="BJ99"/>
  <c r="BI99"/>
  <c r="BF99"/>
  <c r="BE99"/>
  <c r="BD99"/>
  <c r="CQ98"/>
  <c r="CP98"/>
  <c r="CO98"/>
  <c r="CL98"/>
  <c r="CK98"/>
  <c r="CJ98"/>
  <c r="BY98"/>
  <c r="BZ98"/>
  <c r="CA98"/>
  <c r="CI98"/>
  <c r="CT98" s="1"/>
  <c r="CW98" s="1"/>
  <c r="BV98"/>
  <c r="BU98"/>
  <c r="BT98"/>
  <c r="BI98"/>
  <c r="BJ98"/>
  <c r="BK98"/>
  <c r="BF98"/>
  <c r="BE98"/>
  <c r="BD98"/>
  <c r="BN98"/>
  <c r="BP98" s="1"/>
  <c r="BR98" s="1"/>
  <c r="CQ97"/>
  <c r="CO97"/>
  <c r="CP97"/>
  <c r="CL97"/>
  <c r="CK97"/>
  <c r="CJ97"/>
  <c r="CA97"/>
  <c r="BZ97"/>
  <c r="BY97"/>
  <c r="BV97"/>
  <c r="BU97"/>
  <c r="BT97"/>
  <c r="BK97"/>
  <c r="BJ97"/>
  <c r="BI97"/>
  <c r="BF97"/>
  <c r="BD97"/>
  <c r="BE97"/>
  <c r="BN97"/>
  <c r="BQ97" s="1"/>
  <c r="CQ96"/>
  <c r="CP96"/>
  <c r="CO96"/>
  <c r="CL96"/>
  <c r="CK96"/>
  <c r="CJ96"/>
  <c r="BY96"/>
  <c r="BZ96"/>
  <c r="CA96"/>
  <c r="CI96"/>
  <c r="BV96"/>
  <c r="BU96"/>
  <c r="BT96"/>
  <c r="BK96"/>
  <c r="BI96"/>
  <c r="BJ96"/>
  <c r="BF96"/>
  <c r="BE96"/>
  <c r="BD96"/>
  <c r="CQ95"/>
  <c r="CP95"/>
  <c r="CO95"/>
  <c r="CL95"/>
  <c r="CK95"/>
  <c r="CJ95"/>
  <c r="CA95"/>
  <c r="BZ95"/>
  <c r="BY95"/>
  <c r="BV95"/>
  <c r="BU95"/>
  <c r="BT95"/>
  <c r="BK95"/>
  <c r="BJ95"/>
  <c r="BI95"/>
  <c r="BF95"/>
  <c r="BE95"/>
  <c r="BD95"/>
  <c r="CO94"/>
  <c r="CP94"/>
  <c r="CQ94"/>
  <c r="CL94"/>
  <c r="CK94"/>
  <c r="CJ94"/>
  <c r="CA94"/>
  <c r="BZ94"/>
  <c r="BY94"/>
  <c r="CI94"/>
  <c r="CT94" s="1"/>
  <c r="BV94"/>
  <c r="BU94"/>
  <c r="BT94"/>
  <c r="BK94"/>
  <c r="BJ94"/>
  <c r="BI94"/>
  <c r="BF94"/>
  <c r="BE94"/>
  <c r="BD94"/>
  <c r="BN94"/>
  <c r="CQ93"/>
  <c r="CP93"/>
  <c r="CO93"/>
  <c r="CL93"/>
  <c r="CK93"/>
  <c r="CJ93"/>
  <c r="CA93"/>
  <c r="BZ93"/>
  <c r="BY93"/>
  <c r="BV93"/>
  <c r="BU93"/>
  <c r="BT93"/>
  <c r="BI93"/>
  <c r="BJ93"/>
  <c r="BK93"/>
  <c r="BS93"/>
  <c r="BF93"/>
  <c r="BE93"/>
  <c r="BD93"/>
  <c r="BN93"/>
  <c r="CO92"/>
  <c r="CP92"/>
  <c r="CQ92"/>
  <c r="CL92"/>
  <c r="CK92"/>
  <c r="CJ92"/>
  <c r="BY92"/>
  <c r="BZ92"/>
  <c r="CA92"/>
  <c r="BV92"/>
  <c r="BU92"/>
  <c r="BT92"/>
  <c r="BK92"/>
  <c r="BJ92"/>
  <c r="BI92"/>
  <c r="BF92"/>
  <c r="BD92"/>
  <c r="BE92"/>
  <c r="BN92"/>
  <c r="CO91"/>
  <c r="CP91"/>
  <c r="CQ91"/>
  <c r="CL91"/>
  <c r="CK91"/>
  <c r="CJ91"/>
  <c r="CA91"/>
  <c r="BZ91"/>
  <c r="BY91"/>
  <c r="BV91"/>
  <c r="BU91"/>
  <c r="BT91"/>
  <c r="BI91"/>
  <c r="BJ91"/>
  <c r="BK91"/>
  <c r="BS91"/>
  <c r="BD91"/>
  <c r="BE91"/>
  <c r="BF91"/>
  <c r="BN91"/>
  <c r="BQ91" s="1"/>
  <c r="CQ83"/>
  <c r="CP83"/>
  <c r="CO83"/>
  <c r="CL83"/>
  <c r="CK83"/>
  <c r="CJ83"/>
  <c r="AU83"/>
  <c r="AT83"/>
  <c r="AS83"/>
  <c r="AP83"/>
  <c r="AN83"/>
  <c r="AO83"/>
  <c r="AE83"/>
  <c r="AD83"/>
  <c r="AC83"/>
  <c r="X83"/>
  <c r="Y83"/>
  <c r="Z83"/>
  <c r="AH83"/>
  <c r="CQ82"/>
  <c r="CP82"/>
  <c r="CO82"/>
  <c r="CL82"/>
  <c r="CK82"/>
  <c r="CJ82"/>
  <c r="AS82"/>
  <c r="AT82"/>
  <c r="AU82"/>
  <c r="CI82"/>
  <c r="AP82"/>
  <c r="AO82"/>
  <c r="AN82"/>
  <c r="AE82"/>
  <c r="AD82"/>
  <c r="AC82"/>
  <c r="Z82"/>
  <c r="Y82"/>
  <c r="X82"/>
  <c r="AH82"/>
  <c r="CQ81"/>
  <c r="CP81"/>
  <c r="CO81"/>
  <c r="CL81"/>
  <c r="CK81"/>
  <c r="CJ81"/>
  <c r="AU81"/>
  <c r="AT81"/>
  <c r="AS81"/>
  <c r="AP81"/>
  <c r="AN81"/>
  <c r="AO81"/>
  <c r="AE81"/>
  <c r="AD81"/>
  <c r="AC81"/>
  <c r="Z81"/>
  <c r="Y81"/>
  <c r="X81"/>
  <c r="CQ80"/>
  <c r="CP80"/>
  <c r="CO80"/>
  <c r="CL80"/>
  <c r="CK80"/>
  <c r="CJ80"/>
  <c r="AU80"/>
  <c r="AT80"/>
  <c r="AS80"/>
  <c r="AP80"/>
  <c r="AO80"/>
  <c r="AN80"/>
  <c r="AE80"/>
  <c r="AD80"/>
  <c r="AC80"/>
  <c r="Z80"/>
  <c r="Y80"/>
  <c r="X80"/>
  <c r="B80"/>
  <c r="B81" s="1"/>
  <c r="B82" s="1"/>
  <c r="B83" s="1"/>
  <c r="B84" s="1"/>
  <c r="B85" s="1"/>
  <c r="B86" s="1"/>
  <c r="B87" s="1"/>
  <c r="B88" s="1"/>
  <c r="B89" s="1"/>
  <c r="CQ76"/>
  <c r="CP76"/>
  <c r="CO76"/>
  <c r="CL76"/>
  <c r="CK76"/>
  <c r="CJ76"/>
  <c r="AU76"/>
  <c r="AW76" s="1"/>
  <c r="CI76" s="1"/>
  <c r="AT76"/>
  <c r="AS76"/>
  <c r="AN76"/>
  <c r="AO76"/>
  <c r="AP76"/>
  <c r="AE76"/>
  <c r="AD76"/>
  <c r="AC76"/>
  <c r="Z76"/>
  <c r="AB76" s="1"/>
  <c r="AH76" s="1"/>
  <c r="AK76" s="1"/>
  <c r="X76"/>
  <c r="Y76"/>
  <c r="CQ75"/>
  <c r="CP75"/>
  <c r="CO75"/>
  <c r="CS75" s="1"/>
  <c r="CL75"/>
  <c r="CK75"/>
  <c r="CJ75"/>
  <c r="AU75"/>
  <c r="AT75"/>
  <c r="AS75"/>
  <c r="AP75"/>
  <c r="AO75"/>
  <c r="AN75"/>
  <c r="AE75"/>
  <c r="AD75"/>
  <c r="AC75"/>
  <c r="Z75"/>
  <c r="Y75"/>
  <c r="X75"/>
  <c r="CQ71"/>
  <c r="CP71"/>
  <c r="CO71"/>
  <c r="CL71"/>
  <c r="CK71"/>
  <c r="CJ71"/>
  <c r="AU71"/>
  <c r="AT71"/>
  <c r="AS71"/>
  <c r="AP71"/>
  <c r="AO71"/>
  <c r="AN71"/>
  <c r="AE71"/>
  <c r="AD71"/>
  <c r="AC71"/>
  <c r="Z71"/>
  <c r="Y71"/>
  <c r="X71"/>
  <c r="AB71" s="1"/>
  <c r="AH71" s="1"/>
  <c r="CQ78"/>
  <c r="CP78"/>
  <c r="CO78"/>
  <c r="CL78"/>
  <c r="CK78"/>
  <c r="CJ78"/>
  <c r="AU78"/>
  <c r="AT78"/>
  <c r="AS78"/>
  <c r="AW78" s="1"/>
  <c r="CI78" s="1"/>
  <c r="AP78"/>
  <c r="AO78"/>
  <c r="AN78"/>
  <c r="AE78"/>
  <c r="AD78"/>
  <c r="AG78" s="1"/>
  <c r="AM78" s="1"/>
  <c r="AC78"/>
  <c r="Z78"/>
  <c r="X78"/>
  <c r="AB78" s="1"/>
  <c r="AI78" s="1"/>
  <c r="Y78"/>
  <c r="CQ74"/>
  <c r="CP74"/>
  <c r="CO74"/>
  <c r="CL74"/>
  <c r="CK74"/>
  <c r="CJ74"/>
  <c r="AU74"/>
  <c r="AT74"/>
  <c r="AS74"/>
  <c r="AN74"/>
  <c r="AO74"/>
  <c r="AP74"/>
  <c r="AE74"/>
  <c r="AD74"/>
  <c r="AC74"/>
  <c r="Z74"/>
  <c r="Y74"/>
  <c r="X74"/>
  <c r="AB74" s="1"/>
  <c r="AH74" s="1"/>
  <c r="CQ70"/>
  <c r="CP70"/>
  <c r="CO70"/>
  <c r="CL70"/>
  <c r="CK70"/>
  <c r="CJ70"/>
  <c r="AU70"/>
  <c r="AT70"/>
  <c r="AS70"/>
  <c r="AP70"/>
  <c r="AO70"/>
  <c r="AN70"/>
  <c r="AE70"/>
  <c r="AD70"/>
  <c r="AC70"/>
  <c r="Z70"/>
  <c r="Y70"/>
  <c r="X70"/>
  <c r="AB70" s="1"/>
  <c r="AH70" s="1"/>
  <c r="AK70" s="1"/>
  <c r="CQ73"/>
  <c r="CO73"/>
  <c r="CP73"/>
  <c r="CL73"/>
  <c r="CK73"/>
  <c r="CJ73"/>
  <c r="AS73"/>
  <c r="AW73" s="1"/>
  <c r="AT73"/>
  <c r="AU73"/>
  <c r="AP73"/>
  <c r="AR73" s="1"/>
  <c r="AO73"/>
  <c r="AN73"/>
  <c r="AE73"/>
  <c r="AD73"/>
  <c r="AC73"/>
  <c r="Z73"/>
  <c r="Y73"/>
  <c r="X73"/>
  <c r="CQ72"/>
  <c r="CS72" s="1"/>
  <c r="CP72"/>
  <c r="CO72"/>
  <c r="CL72"/>
  <c r="CK72"/>
  <c r="CJ72"/>
  <c r="AU72"/>
  <c r="AT72"/>
  <c r="AS72"/>
  <c r="AN72"/>
  <c r="AO72"/>
  <c r="AP72"/>
  <c r="AE72"/>
  <c r="AD72"/>
  <c r="AC72"/>
  <c r="Z72"/>
  <c r="Y72"/>
  <c r="X72"/>
  <c r="CQ77"/>
  <c r="CP77"/>
  <c r="CO77"/>
  <c r="CL77"/>
  <c r="CK77"/>
  <c r="CJ77"/>
  <c r="AU77"/>
  <c r="AT77"/>
  <c r="AS77"/>
  <c r="AP77"/>
  <c r="AO77"/>
  <c r="AN77"/>
  <c r="AR77" s="1"/>
  <c r="AE77"/>
  <c r="AD77"/>
  <c r="AC77"/>
  <c r="Z77"/>
  <c r="Y77"/>
  <c r="X77"/>
  <c r="B70"/>
  <c r="B71" s="1"/>
  <c r="B72" s="1"/>
  <c r="B73" s="1"/>
  <c r="B74" s="1"/>
  <c r="B75" s="1"/>
  <c r="B76" s="1"/>
  <c r="B77" s="1"/>
  <c r="B78" s="1"/>
  <c r="CQ51"/>
  <c r="CP51"/>
  <c r="CO51"/>
  <c r="CL51"/>
  <c r="CK51"/>
  <c r="CJ51"/>
  <c r="AU51"/>
  <c r="AT51"/>
  <c r="AS51"/>
  <c r="AP51"/>
  <c r="AO51"/>
  <c r="AN51"/>
  <c r="AE51"/>
  <c r="AD51"/>
  <c r="AC51"/>
  <c r="Z51"/>
  <c r="Y51"/>
  <c r="X51"/>
  <c r="CQ50"/>
  <c r="CP50"/>
  <c r="CO50"/>
  <c r="CL50"/>
  <c r="CK50"/>
  <c r="CJ50"/>
  <c r="AU50"/>
  <c r="AT50"/>
  <c r="AS50"/>
  <c r="AP50"/>
  <c r="AO50"/>
  <c r="AN50"/>
  <c r="AE50"/>
  <c r="AD50"/>
  <c r="AC50"/>
  <c r="Z50"/>
  <c r="Y50"/>
  <c r="X50"/>
  <c r="CQ49"/>
  <c r="CP49"/>
  <c r="CO49"/>
  <c r="CL49"/>
  <c r="CK49"/>
  <c r="CJ49"/>
  <c r="AU49"/>
  <c r="AT49"/>
  <c r="AS49"/>
  <c r="AP49"/>
  <c r="AO49"/>
  <c r="AN49"/>
  <c r="AE49"/>
  <c r="AD49"/>
  <c r="AC49"/>
  <c r="Z49"/>
  <c r="Y49"/>
  <c r="X49"/>
  <c r="CQ48"/>
  <c r="CP48"/>
  <c r="CO48"/>
  <c r="CL48"/>
  <c r="CK48"/>
  <c r="CJ48"/>
  <c r="AU48"/>
  <c r="AT48"/>
  <c r="AS48"/>
  <c r="AP48"/>
  <c r="AO48"/>
  <c r="AN48"/>
  <c r="AE48"/>
  <c r="AD48"/>
  <c r="AC48"/>
  <c r="Z48"/>
  <c r="Y48"/>
  <c r="X48"/>
  <c r="CQ36"/>
  <c r="CP36"/>
  <c r="CO36"/>
  <c r="CL36"/>
  <c r="CK36"/>
  <c r="CJ36"/>
  <c r="AU36"/>
  <c r="AT36"/>
  <c r="AS36"/>
  <c r="AP36"/>
  <c r="AO36"/>
  <c r="AN36"/>
  <c r="AE36"/>
  <c r="AD36"/>
  <c r="AC36"/>
  <c r="Z36"/>
  <c r="AB36" s="1"/>
  <c r="AI36" s="1"/>
  <c r="Y36"/>
  <c r="X36"/>
  <c r="CQ38"/>
  <c r="CP38"/>
  <c r="CO38"/>
  <c r="CL38"/>
  <c r="CK38"/>
  <c r="CJ38"/>
  <c r="CN38" s="1"/>
  <c r="AU38"/>
  <c r="AT38"/>
  <c r="AS38"/>
  <c r="AP38"/>
  <c r="AO38"/>
  <c r="AN38"/>
  <c r="AE38"/>
  <c r="AD38"/>
  <c r="AC38"/>
  <c r="Z38"/>
  <c r="Y38"/>
  <c r="X38"/>
  <c r="CQ34"/>
  <c r="CP34"/>
  <c r="CO34"/>
  <c r="CL34"/>
  <c r="CN34" s="1"/>
  <c r="CK34"/>
  <c r="CJ34"/>
  <c r="AU34"/>
  <c r="AW34" s="1"/>
  <c r="AT34"/>
  <c r="AS34"/>
  <c r="AP34"/>
  <c r="AO34"/>
  <c r="AN34"/>
  <c r="AR34" s="1"/>
  <c r="AE34"/>
  <c r="AD34"/>
  <c r="AC34"/>
  <c r="Z34"/>
  <c r="AB34" s="1"/>
  <c r="AH34" s="1"/>
  <c r="AK34" s="1"/>
  <c r="Y34"/>
  <c r="X34"/>
  <c r="CQ32"/>
  <c r="CP32"/>
  <c r="CO32"/>
  <c r="CS32" s="1"/>
  <c r="CL32"/>
  <c r="CK32"/>
  <c r="CJ32"/>
  <c r="AU32"/>
  <c r="AT32"/>
  <c r="AS32"/>
  <c r="AP32"/>
  <c r="AO32"/>
  <c r="AN32"/>
  <c r="AE32"/>
  <c r="AD32"/>
  <c r="AC32"/>
  <c r="Z32"/>
  <c r="Y32"/>
  <c r="X32"/>
  <c r="AB32" s="1"/>
  <c r="AH32" s="1"/>
  <c r="AK32" s="1"/>
  <c r="Z44"/>
  <c r="Y44"/>
  <c r="X44"/>
  <c r="Z43"/>
  <c r="Y43"/>
  <c r="X43"/>
  <c r="Z42"/>
  <c r="Y42"/>
  <c r="X42"/>
  <c r="CQ37"/>
  <c r="CP37"/>
  <c r="CO37"/>
  <c r="CL37"/>
  <c r="CK37"/>
  <c r="CJ37"/>
  <c r="AU37"/>
  <c r="AT37"/>
  <c r="AS37"/>
  <c r="AP37"/>
  <c r="AR37" s="1"/>
  <c r="AO37"/>
  <c r="AN37"/>
  <c r="AE37"/>
  <c r="AD37"/>
  <c r="AC37"/>
  <c r="AG37" s="1"/>
  <c r="Z37"/>
  <c r="Y37"/>
  <c r="X37"/>
  <c r="CQ39"/>
  <c r="CS39" s="1"/>
  <c r="CP39"/>
  <c r="CO39"/>
  <c r="CL39"/>
  <c r="CK39"/>
  <c r="CJ39"/>
  <c r="AU39"/>
  <c r="AW39" s="1"/>
  <c r="AT39"/>
  <c r="AS39"/>
  <c r="AP39"/>
  <c r="AO39"/>
  <c r="AN39"/>
  <c r="AE39"/>
  <c r="AD39"/>
  <c r="AC39"/>
  <c r="Z39"/>
  <c r="Y39"/>
  <c r="X39"/>
  <c r="B31"/>
  <c r="B32" s="1"/>
  <c r="B33"/>
  <c r="B34"/>
  <c r="B35" s="1"/>
  <c r="B36" s="1"/>
  <c r="B37" s="1"/>
  <c r="B38" s="1"/>
  <c r="B39" s="1"/>
  <c r="B40" s="1"/>
  <c r="B41" s="1"/>
  <c r="B42" s="1"/>
  <c r="B43" s="1"/>
  <c r="B44" s="1"/>
  <c r="B45" s="1"/>
  <c r="B46" s="1"/>
  <c r="CQ26"/>
  <c r="CP26"/>
  <c r="CO26"/>
  <c r="CL26"/>
  <c r="CK26"/>
  <c r="CJ26"/>
  <c r="CA26"/>
  <c r="BZ26"/>
  <c r="BY26"/>
  <c r="BV26"/>
  <c r="BU26"/>
  <c r="BT26"/>
  <c r="BK26"/>
  <c r="BJ26"/>
  <c r="BI26"/>
  <c r="BM26" s="1"/>
  <c r="BF26"/>
  <c r="BH26" s="1"/>
  <c r="BE26"/>
  <c r="BD26"/>
  <c r="AU26"/>
  <c r="AT26"/>
  <c r="AS26"/>
  <c r="AP26"/>
  <c r="AO26"/>
  <c r="AN26"/>
  <c r="AE26"/>
  <c r="AD26"/>
  <c r="AG26" s="1"/>
  <c r="AC26"/>
  <c r="Z26"/>
  <c r="Y26"/>
  <c r="X26"/>
  <c r="AB26" s="1"/>
  <c r="CO17"/>
  <c r="CP17"/>
  <c r="CQ17"/>
  <c r="CL17"/>
  <c r="CK17"/>
  <c r="CJ17"/>
  <c r="CA17"/>
  <c r="BZ17"/>
  <c r="BY17"/>
  <c r="CC17" s="1"/>
  <c r="BV17"/>
  <c r="BU17"/>
  <c r="BT17"/>
  <c r="BK17"/>
  <c r="BJ17"/>
  <c r="BI17"/>
  <c r="BF17"/>
  <c r="BE17"/>
  <c r="BH17" s="1"/>
  <c r="BD17"/>
  <c r="AU17"/>
  <c r="AT17"/>
  <c r="AW17" s="1"/>
  <c r="AS17"/>
  <c r="AP17"/>
  <c r="AO17"/>
  <c r="AN17"/>
  <c r="AR17" s="1"/>
  <c r="AE17"/>
  <c r="AG17" s="1"/>
  <c r="AD17"/>
  <c r="AC17"/>
  <c r="Z17"/>
  <c r="Y17"/>
  <c r="X17"/>
  <c r="CQ18"/>
  <c r="CP18"/>
  <c r="CO18"/>
  <c r="CS18" s="1"/>
  <c r="CU18" s="1"/>
  <c r="CL18"/>
  <c r="CK18"/>
  <c r="CJ18"/>
  <c r="CA18"/>
  <c r="BZ18"/>
  <c r="BY18"/>
  <c r="BT18"/>
  <c r="BU18"/>
  <c r="BV18"/>
  <c r="BK18"/>
  <c r="BJ18"/>
  <c r="BI18"/>
  <c r="BF18"/>
  <c r="BE18"/>
  <c r="BD18"/>
  <c r="BH18" s="1"/>
  <c r="AU18"/>
  <c r="AT18"/>
  <c r="AS18"/>
  <c r="AW18" s="1"/>
  <c r="BC18" s="1"/>
  <c r="AP18"/>
  <c r="AO18"/>
  <c r="AN18"/>
  <c r="AE18"/>
  <c r="AD18"/>
  <c r="AC18"/>
  <c r="AG18" s="1"/>
  <c r="Z18"/>
  <c r="Y18"/>
  <c r="X18"/>
  <c r="CO20"/>
  <c r="CS20" s="1"/>
  <c r="CP20"/>
  <c r="CQ20"/>
  <c r="CA20"/>
  <c r="CC20" s="1"/>
  <c r="CI20" s="1"/>
  <c r="BZ20"/>
  <c r="BY20"/>
  <c r="BV20"/>
  <c r="BU20"/>
  <c r="BT20"/>
  <c r="BK20"/>
  <c r="BJ20"/>
  <c r="BI20"/>
  <c r="BF20"/>
  <c r="BE20"/>
  <c r="BD20"/>
  <c r="AU20"/>
  <c r="AT20"/>
  <c r="AS20"/>
  <c r="AP20"/>
  <c r="AO20"/>
  <c r="AN20"/>
  <c r="AE20"/>
  <c r="AD20"/>
  <c r="AC20"/>
  <c r="Z20"/>
  <c r="Y20"/>
  <c r="X20"/>
  <c r="AB20" s="1"/>
  <c r="AH20" s="1"/>
  <c r="CQ9"/>
  <c r="CP9"/>
  <c r="CO9"/>
  <c r="CS9" s="1"/>
  <c r="CL9"/>
  <c r="CK9"/>
  <c r="CJ9"/>
  <c r="CA9"/>
  <c r="BZ9"/>
  <c r="BY9"/>
  <c r="CC9" s="1"/>
  <c r="CI9" s="1"/>
  <c r="BV9"/>
  <c r="BU9"/>
  <c r="BX9" s="1"/>
  <c r="CD9" s="1"/>
  <c r="CG9" s="1"/>
  <c r="BT9"/>
  <c r="BK9"/>
  <c r="BJ9"/>
  <c r="BI9"/>
  <c r="BF9"/>
  <c r="BE9"/>
  <c r="BD9"/>
  <c r="AU9"/>
  <c r="AT9"/>
  <c r="AW9" s="1"/>
  <c r="AS9"/>
  <c r="AP9"/>
  <c r="AO9"/>
  <c r="AN9"/>
  <c r="AE9"/>
  <c r="AD9"/>
  <c r="AC9"/>
  <c r="Z9"/>
  <c r="Y9"/>
  <c r="X9"/>
  <c r="CL13"/>
  <c r="CK13"/>
  <c r="CJ13"/>
  <c r="Z13"/>
  <c r="Y13"/>
  <c r="X13"/>
  <c r="CQ10"/>
  <c r="CP10"/>
  <c r="CO10"/>
  <c r="CJ10"/>
  <c r="CK10"/>
  <c r="CL10"/>
  <c r="CA10"/>
  <c r="BZ10"/>
  <c r="BY10"/>
  <c r="BV10"/>
  <c r="BU10"/>
  <c r="BT10"/>
  <c r="BX10" s="1"/>
  <c r="BK10"/>
  <c r="BJ10"/>
  <c r="BI10"/>
  <c r="BF10"/>
  <c r="BH10" s="1"/>
  <c r="BE10"/>
  <c r="BD10"/>
  <c r="AU10"/>
  <c r="AT10"/>
  <c r="AS10"/>
  <c r="AP10"/>
  <c r="AO10"/>
  <c r="AN10"/>
  <c r="AE10"/>
  <c r="AD10"/>
  <c r="AC10"/>
  <c r="Z10"/>
  <c r="Y10"/>
  <c r="X10"/>
  <c r="CQ11"/>
  <c r="CP11"/>
  <c r="CO11"/>
  <c r="CL11"/>
  <c r="CK11"/>
  <c r="CJ11"/>
  <c r="CA11"/>
  <c r="BZ11"/>
  <c r="BY11"/>
  <c r="BV11"/>
  <c r="BU11"/>
  <c r="BT11"/>
  <c r="BK11"/>
  <c r="BJ11"/>
  <c r="BI11"/>
  <c r="BM11" s="1"/>
  <c r="BS11" s="1"/>
  <c r="BF11"/>
  <c r="BE11"/>
  <c r="BD11"/>
  <c r="AU11"/>
  <c r="AT11"/>
  <c r="AS11"/>
  <c r="AP11"/>
  <c r="AO11"/>
  <c r="AR11" s="1"/>
  <c r="AN11"/>
  <c r="AE11"/>
  <c r="AD11"/>
  <c r="AG11" s="1"/>
  <c r="AI11" s="1"/>
  <c r="AC11"/>
  <c r="Z11"/>
  <c r="Y11"/>
  <c r="X11"/>
  <c r="AB11" s="1"/>
  <c r="AH11" s="1"/>
  <c r="CQ8"/>
  <c r="CS8" s="1"/>
  <c r="CP8"/>
  <c r="CO8"/>
  <c r="CL8"/>
  <c r="CK8"/>
  <c r="CJ8"/>
  <c r="CA8"/>
  <c r="BZ8"/>
  <c r="BY8"/>
  <c r="CC8" s="1"/>
  <c r="BT8"/>
  <c r="BX8" s="1"/>
  <c r="BU8"/>
  <c r="BV8"/>
  <c r="BK8"/>
  <c r="BJ8"/>
  <c r="BI8"/>
  <c r="BM8" s="1"/>
  <c r="BF8"/>
  <c r="BH8" s="1"/>
  <c r="BE8"/>
  <c r="BD8"/>
  <c r="AU8"/>
  <c r="AT8"/>
  <c r="AS8"/>
  <c r="AP8"/>
  <c r="AO8"/>
  <c r="AN8"/>
  <c r="AR8" s="1"/>
  <c r="AE8"/>
  <c r="AD8"/>
  <c r="AC8"/>
  <c r="AG8" s="1"/>
  <c r="AM8" s="1"/>
  <c r="Z8"/>
  <c r="Y8"/>
  <c r="X8"/>
  <c r="CJ12"/>
  <c r="CK12"/>
  <c r="CL12"/>
  <c r="CA12"/>
  <c r="BZ12"/>
  <c r="CC12" s="1"/>
  <c r="BY12"/>
  <c r="BV12"/>
  <c r="BU12"/>
  <c r="BT12"/>
  <c r="BX12" s="1"/>
  <c r="BK12"/>
  <c r="BM12" s="1"/>
  <c r="BS12" s="1"/>
  <c r="BJ12"/>
  <c r="BI12"/>
  <c r="BF12"/>
  <c r="BE12"/>
  <c r="BD12"/>
  <c r="AU12"/>
  <c r="AT12"/>
  <c r="AS12"/>
  <c r="AW12" s="1"/>
  <c r="AP12"/>
  <c r="AR12" s="1"/>
  <c r="AO12"/>
  <c r="AN12"/>
  <c r="AE12"/>
  <c r="AD12"/>
  <c r="AC12"/>
  <c r="Z12"/>
  <c r="Y12"/>
  <c r="AB12" s="1"/>
  <c r="X12"/>
  <c r="CO6"/>
  <c r="CP6"/>
  <c r="CQ6"/>
  <c r="CL6"/>
  <c r="CJ6"/>
  <c r="CK6"/>
  <c r="CA6"/>
  <c r="BZ6"/>
  <c r="BY6"/>
  <c r="BV6"/>
  <c r="BX6" s="1"/>
  <c r="BU6"/>
  <c r="BT6"/>
  <c r="BI6"/>
  <c r="BJ6"/>
  <c r="BK6"/>
  <c r="BF6"/>
  <c r="BE6"/>
  <c r="BD6"/>
  <c r="AU6"/>
  <c r="AW6" s="1"/>
  <c r="AT6"/>
  <c r="AS6"/>
  <c r="AP6"/>
  <c r="AO6"/>
  <c r="AN6"/>
  <c r="AE6"/>
  <c r="AD6"/>
  <c r="AC6"/>
  <c r="X6"/>
  <c r="Y6"/>
  <c r="Z6"/>
  <c r="O6"/>
  <c r="N6"/>
  <c r="M6"/>
  <c r="J6"/>
  <c r="I6"/>
  <c r="H6"/>
  <c r="B6"/>
  <c r="BT149" i="3"/>
  <c r="BU149"/>
  <c r="BV149"/>
  <c r="BX149"/>
  <c r="CD149"/>
  <c r="CJ149"/>
  <c r="CK149"/>
  <c r="CL149"/>
  <c r="CN149"/>
  <c r="BY149"/>
  <c r="BZ149"/>
  <c r="CA149"/>
  <c r="CC149"/>
  <c r="CI149"/>
  <c r="CT149"/>
  <c r="DB149"/>
  <c r="DA149"/>
  <c r="BY148"/>
  <c r="BZ148"/>
  <c r="CA148"/>
  <c r="CC148"/>
  <c r="BT148"/>
  <c r="BU148"/>
  <c r="BV148"/>
  <c r="BX148"/>
  <c r="CD148"/>
  <c r="CF148"/>
  <c r="CO148"/>
  <c r="CP148"/>
  <c r="CQ148"/>
  <c r="CS148"/>
  <c r="CJ148"/>
  <c r="CK148"/>
  <c r="CL148"/>
  <c r="CN148"/>
  <c r="CI148"/>
  <c r="CT148"/>
  <c r="CV148"/>
  <c r="DC148"/>
  <c r="CZ148"/>
  <c r="CF149"/>
  <c r="CO149"/>
  <c r="CP149"/>
  <c r="CQ149"/>
  <c r="CS149"/>
  <c r="CV149"/>
  <c r="DC149"/>
  <c r="CZ149"/>
  <c r="BT161"/>
  <c r="BU161"/>
  <c r="BV161"/>
  <c r="BX161"/>
  <c r="DH161"/>
  <c r="CO161"/>
  <c r="CP161"/>
  <c r="CQ161"/>
  <c r="CS161"/>
  <c r="CO160"/>
  <c r="CP160"/>
  <c r="CQ160"/>
  <c r="CS160"/>
  <c r="DI161"/>
  <c r="DJ161"/>
  <c r="DK161"/>
  <c r="DL161"/>
  <c r="DM161"/>
  <c r="DN161"/>
  <c r="DO161"/>
  <c r="BY161"/>
  <c r="BZ161"/>
  <c r="CA161"/>
  <c r="CC161"/>
  <c r="CE161"/>
  <c r="DP161"/>
  <c r="CJ161"/>
  <c r="CK161"/>
  <c r="CL161"/>
  <c r="CN161"/>
  <c r="CU161"/>
  <c r="DQ161"/>
  <c r="DR161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BT170"/>
  <c r="BU170"/>
  <c r="BV170"/>
  <c r="BX170"/>
  <c r="CD170"/>
  <c r="CJ170"/>
  <c r="CK170"/>
  <c r="CL170"/>
  <c r="CN170"/>
  <c r="BY170"/>
  <c r="BZ170"/>
  <c r="CA170"/>
  <c r="CC170"/>
  <c r="CI170"/>
  <c r="CT170"/>
  <c r="DB170"/>
  <c r="DF170"/>
  <c r="CF170"/>
  <c r="CO170"/>
  <c r="CP170"/>
  <c r="CQ170"/>
  <c r="CS170"/>
  <c r="CV170"/>
  <c r="DC170"/>
  <c r="DG170"/>
  <c r="DH162"/>
  <c r="DH163"/>
  <c r="DH164"/>
  <c r="DH165"/>
  <c r="DH166"/>
  <c r="DH167"/>
  <c r="DH168"/>
  <c r="DH169"/>
  <c r="DH170"/>
  <c r="DI170"/>
  <c r="DJ170"/>
  <c r="DK170"/>
  <c r="BT171"/>
  <c r="BU171"/>
  <c r="BV171"/>
  <c r="BX171"/>
  <c r="CD171"/>
  <c r="CJ171"/>
  <c r="CK171"/>
  <c r="CL171"/>
  <c r="CN171"/>
  <c r="BY171"/>
  <c r="BZ171"/>
  <c r="CA171"/>
  <c r="CC171"/>
  <c r="CI171"/>
  <c r="CT171"/>
  <c r="DB171"/>
  <c r="DF171"/>
  <c r="CF171"/>
  <c r="CO171"/>
  <c r="CP171"/>
  <c r="CQ171"/>
  <c r="CS171"/>
  <c r="CV171"/>
  <c r="DC171"/>
  <c r="DG171"/>
  <c r="DH171"/>
  <c r="DI171"/>
  <c r="DJ171"/>
  <c r="DK171"/>
  <c r="A161"/>
  <c r="A162"/>
  <c r="A163"/>
  <c r="A164"/>
  <c r="A165"/>
  <c r="A166"/>
  <c r="A167"/>
  <c r="A168"/>
  <c r="A169"/>
  <c r="A170"/>
  <c r="A171"/>
  <c r="CQ133"/>
  <c r="CP133"/>
  <c r="CO133"/>
  <c r="CL133"/>
  <c r="CK133"/>
  <c r="CJ133"/>
  <c r="CA133"/>
  <c r="BZ133"/>
  <c r="BY133"/>
  <c r="BT133"/>
  <c r="BU133"/>
  <c r="BV133"/>
  <c r="BX133"/>
  <c r="B172"/>
  <c r="CO150"/>
  <c r="CP150"/>
  <c r="CQ150"/>
  <c r="CS150"/>
  <c r="CU154" i="4"/>
  <c r="DI154"/>
  <c r="DI99"/>
  <c r="CU56"/>
  <c r="CU85"/>
  <c r="CU81"/>
  <c r="DI147"/>
  <c r="DI96"/>
  <c r="CU55"/>
  <c r="CU151"/>
  <c r="CS33"/>
  <c r="CU33" s="1"/>
  <c r="CU147"/>
  <c r="CU62"/>
  <c r="DI59"/>
  <c r="CU54"/>
  <c r="CU83"/>
  <c r="CU146"/>
  <c r="CN22"/>
  <c r="CU121"/>
  <c r="CU80"/>
  <c r="CU118"/>
  <c r="CN73"/>
  <c r="CU86"/>
  <c r="CI123"/>
  <c r="CT123" s="1"/>
  <c r="CT133"/>
  <c r="CI106"/>
  <c r="CT106" s="1"/>
  <c r="CI109"/>
  <c r="CI126"/>
  <c r="CT126" s="1"/>
  <c r="CW126" s="1"/>
  <c r="CT134"/>
  <c r="DB134" s="1"/>
  <c r="CI105"/>
  <c r="CT105" s="1"/>
  <c r="CF130"/>
  <c r="CH130" s="1"/>
  <c r="CI113"/>
  <c r="CT113" s="1"/>
  <c r="CI127"/>
  <c r="CT127" s="1"/>
  <c r="CW127" s="1"/>
  <c r="CI150"/>
  <c r="CT150"/>
  <c r="CW150" s="1"/>
  <c r="CD123"/>
  <c r="CG123" s="1"/>
  <c r="CE147"/>
  <c r="CD120"/>
  <c r="CD151"/>
  <c r="CG151"/>
  <c r="CD112"/>
  <c r="CE98"/>
  <c r="CE115"/>
  <c r="CD137"/>
  <c r="BX22"/>
  <c r="BS101"/>
  <c r="CD101" s="1"/>
  <c r="CG101" s="1"/>
  <c r="BS95"/>
  <c r="CD95" s="1"/>
  <c r="BS99"/>
  <c r="BS100"/>
  <c r="CD100"/>
  <c r="CD93"/>
  <c r="CG93" s="1"/>
  <c r="BO93"/>
  <c r="BN96"/>
  <c r="BO106"/>
  <c r="BN99"/>
  <c r="AR35"/>
  <c r="AY57"/>
  <c r="CI67"/>
  <c r="CI63"/>
  <c r="CT63" s="1"/>
  <c r="AY62"/>
  <c r="AW40"/>
  <c r="AY66"/>
  <c r="AY65"/>
  <c r="AY85"/>
  <c r="AY53"/>
  <c r="AR78"/>
  <c r="AR9"/>
  <c r="AY56"/>
  <c r="AM55"/>
  <c r="AX55" s="1"/>
  <c r="DB55" s="1"/>
  <c r="DF55" s="1"/>
  <c r="AY59"/>
  <c r="AM80"/>
  <c r="AX80" s="1"/>
  <c r="AI61"/>
  <c r="AM52"/>
  <c r="AX52" s="1"/>
  <c r="AM81"/>
  <c r="AM86"/>
  <c r="AX86"/>
  <c r="BA86"/>
  <c r="AM85"/>
  <c r="AX85" s="1"/>
  <c r="AM83"/>
  <c r="AX83" s="1"/>
  <c r="AB33"/>
  <c r="AH33" s="1"/>
  <c r="AM57"/>
  <c r="AI53"/>
  <c r="AH81"/>
  <c r="DB81" s="1"/>
  <c r="AH89"/>
  <c r="AK89" s="1"/>
  <c r="AH80"/>
  <c r="AK80" s="1"/>
  <c r="AH63"/>
  <c r="AJ63" s="1"/>
  <c r="AH57"/>
  <c r="AB77"/>
  <c r="AH77" s="1"/>
  <c r="AH65"/>
  <c r="AK65" s="1"/>
  <c r="AH64"/>
  <c r="AH59"/>
  <c r="AJ59" s="1"/>
  <c r="AL59" s="1"/>
  <c r="AH56"/>
  <c r="CE136"/>
  <c r="CI136"/>
  <c r="CG135"/>
  <c r="CI137"/>
  <c r="CE137"/>
  <c r="CD136"/>
  <c r="CG136" s="1"/>
  <c r="DI87"/>
  <c r="CU84"/>
  <c r="AY89"/>
  <c r="CI89"/>
  <c r="AM88"/>
  <c r="AX88"/>
  <c r="AZ88" s="1"/>
  <c r="BB88" s="1"/>
  <c r="AJ88"/>
  <c r="AL88" s="1"/>
  <c r="AI88"/>
  <c r="AY84"/>
  <c r="CI84"/>
  <c r="CT84" s="1"/>
  <c r="CU87"/>
  <c r="CI86"/>
  <c r="AY86"/>
  <c r="CI87"/>
  <c r="CT87" s="1"/>
  <c r="AY87"/>
  <c r="DI86"/>
  <c r="DI84"/>
  <c r="AM84"/>
  <c r="AX84"/>
  <c r="BA84" s="1"/>
  <c r="AI84"/>
  <c r="AJ89"/>
  <c r="AM89"/>
  <c r="AX89" s="1"/>
  <c r="AI89"/>
  <c r="AI86"/>
  <c r="DI85"/>
  <c r="AM87"/>
  <c r="AX87" s="1"/>
  <c r="BA87" s="1"/>
  <c r="AI87"/>
  <c r="AJ87"/>
  <c r="AL87" s="1"/>
  <c r="AY88"/>
  <c r="AM67"/>
  <c r="AX67" s="1"/>
  <c r="BA67" s="1"/>
  <c r="AI67"/>
  <c r="AY68"/>
  <c r="CU63"/>
  <c r="AI62"/>
  <c r="AJ62"/>
  <c r="CU60"/>
  <c r="AI54"/>
  <c r="CU68"/>
  <c r="CI62"/>
  <c r="CT62" s="1"/>
  <c r="CI59"/>
  <c r="CT59" s="1"/>
  <c r="DI56"/>
  <c r="AY54"/>
  <c r="CI54"/>
  <c r="AY61"/>
  <c r="CI61"/>
  <c r="CT61" s="1"/>
  <c r="CI53"/>
  <c r="CT53" s="1"/>
  <c r="CI68"/>
  <c r="CT68" s="1"/>
  <c r="CU65"/>
  <c r="AM62"/>
  <c r="AX62" s="1"/>
  <c r="AM54"/>
  <c r="AX54" s="1"/>
  <c r="BA54" s="1"/>
  <c r="AY58"/>
  <c r="CI58"/>
  <c r="CT58" s="1"/>
  <c r="AM56"/>
  <c r="AJ56"/>
  <c r="AI56"/>
  <c r="AY55"/>
  <c r="AK53"/>
  <c r="AY63"/>
  <c r="AM63"/>
  <c r="AX63" s="1"/>
  <c r="DI62"/>
  <c r="AJ60"/>
  <c r="AI60"/>
  <c r="AM60"/>
  <c r="AX60"/>
  <c r="AK59"/>
  <c r="AY52"/>
  <c r="AX57"/>
  <c r="CU64"/>
  <c r="AM59"/>
  <c r="AI59"/>
  <c r="CI66"/>
  <c r="AI64"/>
  <c r="AM64"/>
  <c r="AX64" s="1"/>
  <c r="AK56"/>
  <c r="AI55"/>
  <c r="AM68"/>
  <c r="AX68" s="1"/>
  <c r="BA68" s="1"/>
  <c r="AJ68"/>
  <c r="AI68"/>
  <c r="AK62"/>
  <c r="AK54"/>
  <c r="CU52"/>
  <c r="AI66"/>
  <c r="AX56"/>
  <c r="BA56"/>
  <c r="AJ55"/>
  <c r="CI52"/>
  <c r="CT52" s="1"/>
  <c r="CW52" s="1"/>
  <c r="AH36"/>
  <c r="AK36" s="1"/>
  <c r="AM48"/>
  <c r="AM50"/>
  <c r="AX50" s="1"/>
  <c r="AZ50" s="1"/>
  <c r="BB50" s="1"/>
  <c r="CC18"/>
  <c r="BX26"/>
  <c r="AW26"/>
  <c r="CI50"/>
  <c r="CT50" s="1"/>
  <c r="CV50" s="1"/>
  <c r="CX50" s="1"/>
  <c r="CS34"/>
  <c r="AY49"/>
  <c r="AW32"/>
  <c r="AW8"/>
  <c r="AW38"/>
  <c r="CI38" s="1"/>
  <c r="AY50"/>
  <c r="AG10"/>
  <c r="AH51"/>
  <c r="AJ51" s="1"/>
  <c r="DC51" s="1"/>
  <c r="CN37"/>
  <c r="CN36"/>
  <c r="CI51"/>
  <c r="CN18"/>
  <c r="CN26"/>
  <c r="AR38"/>
  <c r="AG12"/>
  <c r="AW20"/>
  <c r="BC20" s="1"/>
  <c r="CU51"/>
  <c r="BH9"/>
  <c r="BO9" s="1"/>
  <c r="BX17"/>
  <c r="AR39"/>
  <c r="AW11"/>
  <c r="AM51"/>
  <c r="CI40"/>
  <c r="BC15"/>
  <c r="CI24"/>
  <c r="AY27"/>
  <c r="DI92"/>
  <c r="DJ92"/>
  <c r="CI122"/>
  <c r="CT122" s="1"/>
  <c r="BO94"/>
  <c r="BS94"/>
  <c r="CD94" s="1"/>
  <c r="CI49"/>
  <c r="CN11"/>
  <c r="AB8"/>
  <c r="AY81"/>
  <c r="CI81"/>
  <c r="CT81" s="1"/>
  <c r="CW81" s="1"/>
  <c r="BO96"/>
  <c r="BS96"/>
  <c r="CD96" s="1"/>
  <c r="DI97"/>
  <c r="CU98"/>
  <c r="CV98"/>
  <c r="CX98" s="1"/>
  <c r="DI98"/>
  <c r="CU170"/>
  <c r="AG36"/>
  <c r="BQ92"/>
  <c r="BO107"/>
  <c r="BS107"/>
  <c r="CD107" s="1"/>
  <c r="CG107" s="1"/>
  <c r="BQ98"/>
  <c r="AI82"/>
  <c r="AJ82"/>
  <c r="AM82"/>
  <c r="BO102"/>
  <c r="BS102"/>
  <c r="BN175"/>
  <c r="BP175" s="1"/>
  <c r="BR175" s="1"/>
  <c r="BO175"/>
  <c r="AI182"/>
  <c r="AJ182"/>
  <c r="AI183"/>
  <c r="AJ183"/>
  <c r="AH48"/>
  <c r="CE96"/>
  <c r="CI32"/>
  <c r="BM9"/>
  <c r="DI80"/>
  <c r="DJ80" s="1"/>
  <c r="DK80" s="1"/>
  <c r="DP80" s="1"/>
  <c r="DI83"/>
  <c r="DI81"/>
  <c r="CE92"/>
  <c r="CT96"/>
  <c r="CV96" s="1"/>
  <c r="CX96" s="1"/>
  <c r="CI112"/>
  <c r="CT153"/>
  <c r="CW153" s="1"/>
  <c r="CI93"/>
  <c r="CT93" s="1"/>
  <c r="CE93"/>
  <c r="BS106"/>
  <c r="CD115"/>
  <c r="CD117"/>
  <c r="CF117" s="1"/>
  <c r="CD118"/>
  <c r="CG118" s="1"/>
  <c r="CI131"/>
  <c r="CT131" s="1"/>
  <c r="AX81"/>
  <c r="BA81" s="1"/>
  <c r="CU82"/>
  <c r="CD125"/>
  <c r="CF125"/>
  <c r="CI148"/>
  <c r="CT148" s="1"/>
  <c r="AI50"/>
  <c r="BS103"/>
  <c r="CG103"/>
  <c r="CV150"/>
  <c r="CX150" s="1"/>
  <c r="CU150"/>
  <c r="CI91"/>
  <c r="CT91" s="1"/>
  <c r="DI94"/>
  <c r="CU94"/>
  <c r="AY80"/>
  <c r="CI128"/>
  <c r="CG170"/>
  <c r="CU182"/>
  <c r="CI101"/>
  <c r="CT101" s="1"/>
  <c r="CE101"/>
  <c r="CU101"/>
  <c r="DI101"/>
  <c r="CD111"/>
  <c r="CF111" s="1"/>
  <c r="CH111" s="1"/>
  <c r="CU96"/>
  <c r="CE170"/>
  <c r="DI82"/>
  <c r="CE119"/>
  <c r="CF119"/>
  <c r="CI119"/>
  <c r="CT119" s="1"/>
  <c r="AY182"/>
  <c r="BO91"/>
  <c r="CI99"/>
  <c r="DI148"/>
  <c r="CE171"/>
  <c r="CF171"/>
  <c r="CH171" s="1"/>
  <c r="CE146"/>
  <c r="CI146"/>
  <c r="CT146" s="1"/>
  <c r="CW146" s="1"/>
  <c r="AH49"/>
  <c r="CT82"/>
  <c r="BO103"/>
  <c r="CE100"/>
  <c r="CI100"/>
  <c r="CT100" s="1"/>
  <c r="AK82"/>
  <c r="CE94"/>
  <c r="CU95"/>
  <c r="DI95"/>
  <c r="CI102"/>
  <c r="BS108"/>
  <c r="DI114"/>
  <c r="CU114"/>
  <c r="CE120"/>
  <c r="CI120"/>
  <c r="CT120" s="1"/>
  <c r="CD127"/>
  <c r="CI92"/>
  <c r="CU106"/>
  <c r="CU149"/>
  <c r="BN108"/>
  <c r="BQ108" s="1"/>
  <c r="BS98"/>
  <c r="CD98" s="1"/>
  <c r="CF98" s="1"/>
  <c r="DC98" s="1"/>
  <c r="BO98"/>
  <c r="CU108"/>
  <c r="CI114"/>
  <c r="CT114" s="1"/>
  <c r="CD147"/>
  <c r="AW71"/>
  <c r="CI71" s="1"/>
  <c r="DI91"/>
  <c r="DJ91" s="1"/>
  <c r="DK91" s="1"/>
  <c r="DI100"/>
  <c r="DI105"/>
  <c r="DJ105" s="1"/>
  <c r="BO109"/>
  <c r="BS109"/>
  <c r="CU120"/>
  <c r="CF129"/>
  <c r="CI129"/>
  <c r="CT129" s="1"/>
  <c r="CI130"/>
  <c r="CT130" s="1"/>
  <c r="CU145"/>
  <c r="DI145"/>
  <c r="DJ145" s="1"/>
  <c r="DK145" s="1"/>
  <c r="CE148"/>
  <c r="CU168"/>
  <c r="AY181"/>
  <c r="CU97"/>
  <c r="CD146"/>
  <c r="CD148"/>
  <c r="CF148" s="1"/>
  <c r="CU148"/>
  <c r="CU175"/>
  <c r="CD91"/>
  <c r="CG91" s="1"/>
  <c r="BN106"/>
  <c r="BQ106" s="1"/>
  <c r="DI108"/>
  <c r="CD133"/>
  <c r="DB133" s="1"/>
  <c r="DF133" s="1"/>
  <c r="CI132"/>
  <c r="CT132"/>
  <c r="CI116"/>
  <c r="CT116" s="1"/>
  <c r="CW116" s="1"/>
  <c r="CE116"/>
  <c r="CG171"/>
  <c r="CU176"/>
  <c r="CU171"/>
  <c r="CE117"/>
  <c r="CI117"/>
  <c r="CT117" s="1"/>
  <c r="CW117" s="1"/>
  <c r="CD145"/>
  <c r="AM184"/>
  <c r="AX184" s="1"/>
  <c r="AI184"/>
  <c r="AJ184"/>
  <c r="AL184" s="1"/>
  <c r="BN107"/>
  <c r="BN109"/>
  <c r="BP109" s="1"/>
  <c r="BR109" s="1"/>
  <c r="DI107"/>
  <c r="CU107"/>
  <c r="DI109"/>
  <c r="CU109"/>
  <c r="DI121"/>
  <c r="CI125"/>
  <c r="CT125"/>
  <c r="CW125" s="1"/>
  <c r="CD134"/>
  <c r="CF134"/>
  <c r="CW154"/>
  <c r="DB154"/>
  <c r="DF154" s="1"/>
  <c r="BN176"/>
  <c r="BQ176" s="1"/>
  <c r="BO176"/>
  <c r="AY183"/>
  <c r="DI122"/>
  <c r="DI150"/>
  <c r="DI120"/>
  <c r="CW183"/>
  <c r="CF115"/>
  <c r="CC133" i="3"/>
  <c r="CI133"/>
  <c r="DM170"/>
  <c r="DL170"/>
  <c r="CU170"/>
  <c r="DQ170"/>
  <c r="CE170"/>
  <c r="DP170"/>
  <c r="DO170"/>
  <c r="DN170"/>
  <c r="CE171"/>
  <c r="DP171"/>
  <c r="DO171"/>
  <c r="DN171"/>
  <c r="DM171"/>
  <c r="DL171"/>
  <c r="CU171"/>
  <c r="DQ171"/>
  <c r="CN133"/>
  <c r="CS133"/>
  <c r="CU133"/>
  <c r="CD133"/>
  <c r="CF133"/>
  <c r="A176"/>
  <c r="A177"/>
  <c r="A178"/>
  <c r="A179"/>
  <c r="A180"/>
  <c r="A181"/>
  <c r="A182"/>
  <c r="A183"/>
  <c r="A184"/>
  <c r="A172"/>
  <c r="A173"/>
  <c r="A109"/>
  <c r="A110"/>
  <c r="A111"/>
  <c r="A112"/>
  <c r="A113"/>
  <c r="A114"/>
  <c r="A115"/>
  <c r="A116"/>
  <c r="A117"/>
  <c r="A118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45"/>
  <c r="A46"/>
  <c r="A47"/>
  <c r="A48"/>
  <c r="A49"/>
  <c r="A50"/>
  <c r="A51"/>
  <c r="A52"/>
  <c r="A53"/>
  <c r="A54"/>
  <c r="A55"/>
  <c r="A56"/>
  <c r="A57"/>
  <c r="A58"/>
  <c r="A59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B8"/>
  <c r="B9"/>
  <c r="B10"/>
  <c r="B11"/>
  <c r="B12"/>
  <c r="B13"/>
  <c r="B14"/>
  <c r="X14"/>
  <c r="Y14"/>
  <c r="Z14"/>
  <c r="AC14"/>
  <c r="AD14"/>
  <c r="AE14"/>
  <c r="AG14"/>
  <c r="AN14"/>
  <c r="AO14"/>
  <c r="AP14"/>
  <c r="AR14"/>
  <c r="AS14"/>
  <c r="AT14"/>
  <c r="AU14"/>
  <c r="AW14"/>
  <c r="BD14"/>
  <c r="BE14"/>
  <c r="BF14"/>
  <c r="BH14"/>
  <c r="BI14"/>
  <c r="BJ14"/>
  <c r="BK14"/>
  <c r="DE9"/>
  <c r="DE10"/>
  <c r="DE11"/>
  <c r="DH9"/>
  <c r="DH10"/>
  <c r="CJ8"/>
  <c r="CK8"/>
  <c r="CL8"/>
  <c r="CN8"/>
  <c r="CO8"/>
  <c r="CP8"/>
  <c r="CQ8"/>
  <c r="CS8"/>
  <c r="CU8"/>
  <c r="B61"/>
  <c r="B62"/>
  <c r="B63"/>
  <c r="B64"/>
  <c r="B65"/>
  <c r="B66"/>
  <c r="B67"/>
  <c r="B68"/>
  <c r="B69"/>
  <c r="B70"/>
  <c r="B71"/>
  <c r="B72"/>
  <c r="B73"/>
  <c r="B74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4"/>
  <c r="B45"/>
  <c r="B46"/>
  <c r="B47"/>
  <c r="B48"/>
  <c r="B49"/>
  <c r="B50"/>
  <c r="B51"/>
  <c r="B52"/>
  <c r="B53"/>
  <c r="B54"/>
  <c r="B55"/>
  <c r="B56"/>
  <c r="B57"/>
  <c r="B58"/>
  <c r="B59"/>
  <c r="CJ38"/>
  <c r="CK38"/>
  <c r="CL38"/>
  <c r="CN38"/>
  <c r="DE24"/>
  <c r="DE25"/>
  <c r="DE26"/>
  <c r="DE27"/>
  <c r="DE28"/>
  <c r="DE29"/>
  <c r="DE30"/>
  <c r="DE31"/>
  <c r="DE32"/>
  <c r="DH24"/>
  <c r="DH25"/>
  <c r="DH26"/>
  <c r="DH27"/>
  <c r="CJ61"/>
  <c r="CK61"/>
  <c r="CL61"/>
  <c r="CN61"/>
  <c r="AC38"/>
  <c r="AD38"/>
  <c r="AE38"/>
  <c r="AG38"/>
  <c r="X38"/>
  <c r="Y38"/>
  <c r="Z38"/>
  <c r="AB38"/>
  <c r="AH38"/>
  <c r="AK38"/>
  <c r="AS38"/>
  <c r="AT38"/>
  <c r="AU38"/>
  <c r="AW38"/>
  <c r="AN38"/>
  <c r="AO38"/>
  <c r="AP38"/>
  <c r="AR38"/>
  <c r="CO38"/>
  <c r="CP38"/>
  <c r="CQ38"/>
  <c r="CS38"/>
  <c r="B76"/>
  <c r="B77"/>
  <c r="B78"/>
  <c r="B79"/>
  <c r="B80"/>
  <c r="CJ58"/>
  <c r="CK58"/>
  <c r="CL58"/>
  <c r="BC109"/>
  <c r="BC110"/>
  <c r="BC111"/>
  <c r="BC112"/>
  <c r="BC113"/>
  <c r="BT137"/>
  <c r="BU137"/>
  <c r="BV137"/>
  <c r="BX137"/>
  <c r="CD137"/>
  <c r="BY137"/>
  <c r="BZ137"/>
  <c r="CA137"/>
  <c r="CC137"/>
  <c r="CI137"/>
  <c r="CJ137"/>
  <c r="CK137"/>
  <c r="CL137"/>
  <c r="CN137"/>
  <c r="CT137"/>
  <c r="CO137"/>
  <c r="CP137"/>
  <c r="CQ137"/>
  <c r="DE121"/>
  <c r="DE122"/>
  <c r="DE123"/>
  <c r="DE124"/>
  <c r="DE125"/>
  <c r="DE126"/>
  <c r="DE127"/>
  <c r="DE128"/>
  <c r="DE129"/>
  <c r="DE130"/>
  <c r="DE131"/>
  <c r="DE132"/>
  <c r="DE133"/>
  <c r="DE134"/>
  <c r="DE135"/>
  <c r="DE136"/>
  <c r="DE137"/>
  <c r="DE138"/>
  <c r="DE139"/>
  <c r="DE140"/>
  <c r="DE141"/>
  <c r="DE142"/>
  <c r="DE143"/>
  <c r="DE144"/>
  <c r="DE145"/>
  <c r="DH121"/>
  <c r="DH122"/>
  <c r="DH123"/>
  <c r="DH124"/>
  <c r="DH125"/>
  <c r="DH126"/>
  <c r="DH127"/>
  <c r="DH128"/>
  <c r="DH129"/>
  <c r="DH130"/>
  <c r="DH131"/>
  <c r="DH132"/>
  <c r="DH133"/>
  <c r="BT146"/>
  <c r="BU146"/>
  <c r="BV146"/>
  <c r="BY146"/>
  <c r="BZ146"/>
  <c r="CA146"/>
  <c r="CC146"/>
  <c r="CJ146"/>
  <c r="CK146"/>
  <c r="CL146"/>
  <c r="CN146"/>
  <c r="CO146"/>
  <c r="CP146"/>
  <c r="CQ146"/>
  <c r="CS146"/>
  <c r="BT147"/>
  <c r="BU147"/>
  <c r="BV147"/>
  <c r="BY147"/>
  <c r="BZ147"/>
  <c r="CA147"/>
  <c r="CJ147"/>
  <c r="CK147"/>
  <c r="CL147"/>
  <c r="CN147"/>
  <c r="CO147"/>
  <c r="CP147"/>
  <c r="CQ147"/>
  <c r="CS147"/>
  <c r="CG148"/>
  <c r="BT126"/>
  <c r="BU126"/>
  <c r="BV126"/>
  <c r="BY126"/>
  <c r="BZ126"/>
  <c r="CA126"/>
  <c r="CJ126"/>
  <c r="CK126"/>
  <c r="CL126"/>
  <c r="CN126"/>
  <c r="CO126"/>
  <c r="CP126"/>
  <c r="CQ126"/>
  <c r="CS126"/>
  <c r="CO120"/>
  <c r="CP120"/>
  <c r="CQ120"/>
  <c r="CS120"/>
  <c r="DI126"/>
  <c r="DJ126"/>
  <c r="BT158"/>
  <c r="BU158"/>
  <c r="BV158"/>
  <c r="BT127"/>
  <c r="BU127"/>
  <c r="BV127"/>
  <c r="BY127"/>
  <c r="BZ127"/>
  <c r="CA127"/>
  <c r="CJ127"/>
  <c r="CK127"/>
  <c r="CL127"/>
  <c r="CN127"/>
  <c r="CO127"/>
  <c r="CP127"/>
  <c r="CQ127"/>
  <c r="CS127"/>
  <c r="CW171"/>
  <c r="BT173"/>
  <c r="BU173"/>
  <c r="BV173"/>
  <c r="BY173"/>
  <c r="BZ173"/>
  <c r="CA173"/>
  <c r="CC173"/>
  <c r="CJ173"/>
  <c r="CK173"/>
  <c r="CL173"/>
  <c r="CN173"/>
  <c r="CO173"/>
  <c r="CP173"/>
  <c r="CQ173"/>
  <c r="CS173"/>
  <c r="BT166"/>
  <c r="BU166"/>
  <c r="BV166"/>
  <c r="BY166"/>
  <c r="BZ166"/>
  <c r="CA166"/>
  <c r="CC166"/>
  <c r="CJ166"/>
  <c r="CK166"/>
  <c r="CL166"/>
  <c r="CO166"/>
  <c r="CP166"/>
  <c r="CQ166"/>
  <c r="BD112"/>
  <c r="BE112"/>
  <c r="BF112"/>
  <c r="BH112"/>
  <c r="BI112"/>
  <c r="BJ112"/>
  <c r="BK112"/>
  <c r="BM112"/>
  <c r="BT112"/>
  <c r="BU112"/>
  <c r="BV112"/>
  <c r="BY112"/>
  <c r="BZ112"/>
  <c r="CA112"/>
  <c r="CJ112"/>
  <c r="CK112"/>
  <c r="CL112"/>
  <c r="CO112"/>
  <c r="CP112"/>
  <c r="CQ112"/>
  <c r="CS112"/>
  <c r="CO108"/>
  <c r="CP108"/>
  <c r="CQ108"/>
  <c r="CS108"/>
  <c r="DI112"/>
  <c r="DH109"/>
  <c r="DH110"/>
  <c r="DH111"/>
  <c r="DH112"/>
  <c r="DJ112"/>
  <c r="BD115"/>
  <c r="BE115"/>
  <c r="BF115"/>
  <c r="BI115"/>
  <c r="BJ115"/>
  <c r="BK115"/>
  <c r="BT115"/>
  <c r="BU115"/>
  <c r="BV115"/>
  <c r="BX115"/>
  <c r="BY115"/>
  <c r="BZ115"/>
  <c r="CA115"/>
  <c r="CJ115"/>
  <c r="CK115"/>
  <c r="CL115"/>
  <c r="CN115"/>
  <c r="CO115"/>
  <c r="CP115"/>
  <c r="CQ115"/>
  <c r="BD117"/>
  <c r="BE117"/>
  <c r="BF117"/>
  <c r="BI117"/>
  <c r="BJ117"/>
  <c r="BK117"/>
  <c r="BM117"/>
  <c r="BS117"/>
  <c r="BT117"/>
  <c r="BU117"/>
  <c r="BV117"/>
  <c r="BY117"/>
  <c r="BZ117"/>
  <c r="CA117"/>
  <c r="CJ117"/>
  <c r="CK117"/>
  <c r="CL117"/>
  <c r="BD118"/>
  <c r="BE118"/>
  <c r="BF118"/>
  <c r="BI118"/>
  <c r="BJ118"/>
  <c r="BK118"/>
  <c r="BT118"/>
  <c r="BU118"/>
  <c r="BV118"/>
  <c r="BY118"/>
  <c r="BZ118"/>
  <c r="CA118"/>
  <c r="CJ118"/>
  <c r="CK118"/>
  <c r="CL118"/>
  <c r="CJ180"/>
  <c r="CK180"/>
  <c r="CL180"/>
  <c r="CN180"/>
  <c r="CT180"/>
  <c r="CO180"/>
  <c r="CP180"/>
  <c r="CQ180"/>
  <c r="CS180"/>
  <c r="DH176"/>
  <c r="DH177"/>
  <c r="DH178"/>
  <c r="DH179"/>
  <c r="CJ181"/>
  <c r="CK181"/>
  <c r="CL181"/>
  <c r="CO181"/>
  <c r="CP181"/>
  <c r="CQ181"/>
  <c r="CJ182"/>
  <c r="CK182"/>
  <c r="CL182"/>
  <c r="CO182"/>
  <c r="CP182"/>
  <c r="CQ182"/>
  <c r="CS182"/>
  <c r="CO175"/>
  <c r="CP175"/>
  <c r="CQ175"/>
  <c r="CS175"/>
  <c r="DI182"/>
  <c r="BD99"/>
  <c r="BE99"/>
  <c r="BF99"/>
  <c r="BH99"/>
  <c r="BI99"/>
  <c r="BJ99"/>
  <c r="BK99"/>
  <c r="BT99"/>
  <c r="BU99"/>
  <c r="BV99"/>
  <c r="BY99"/>
  <c r="BZ99"/>
  <c r="CA99"/>
  <c r="CC99"/>
  <c r="CJ99"/>
  <c r="CK99"/>
  <c r="CL99"/>
  <c r="CN99"/>
  <c r="CO99"/>
  <c r="CP99"/>
  <c r="CQ99"/>
  <c r="BD100"/>
  <c r="BE100"/>
  <c r="BF100"/>
  <c r="BI100"/>
  <c r="BJ100"/>
  <c r="BK100"/>
  <c r="BT100"/>
  <c r="BU100"/>
  <c r="BV100"/>
  <c r="BY100"/>
  <c r="BZ100"/>
  <c r="CA100"/>
  <c r="CJ100"/>
  <c r="CK100"/>
  <c r="CL100"/>
  <c r="CO100"/>
  <c r="CP100"/>
  <c r="CQ100"/>
  <c r="CS100"/>
  <c r="BD101"/>
  <c r="BE101"/>
  <c r="BF101"/>
  <c r="BH101"/>
  <c r="BN101"/>
  <c r="BI101"/>
  <c r="BJ101"/>
  <c r="BK101"/>
  <c r="BT101"/>
  <c r="BU101"/>
  <c r="BV101"/>
  <c r="BY101"/>
  <c r="BZ101"/>
  <c r="CA101"/>
  <c r="CC101"/>
  <c r="CJ101"/>
  <c r="CK101"/>
  <c r="CL101"/>
  <c r="CO101"/>
  <c r="CP101"/>
  <c r="CQ101"/>
  <c r="BD102"/>
  <c r="BE102"/>
  <c r="BF102"/>
  <c r="BH102"/>
  <c r="BI102"/>
  <c r="BJ102"/>
  <c r="BK102"/>
  <c r="BM102"/>
  <c r="BT102"/>
  <c r="BU102"/>
  <c r="BV102"/>
  <c r="BX102"/>
  <c r="BY102"/>
  <c r="BZ102"/>
  <c r="CA102"/>
  <c r="CJ102"/>
  <c r="CK102"/>
  <c r="CL102"/>
  <c r="CO102"/>
  <c r="CP102"/>
  <c r="CQ102"/>
  <c r="BD103"/>
  <c r="BE103"/>
  <c r="BF103"/>
  <c r="BI103"/>
  <c r="BJ103"/>
  <c r="BK103"/>
  <c r="BT103"/>
  <c r="BU103"/>
  <c r="BV103"/>
  <c r="BY103"/>
  <c r="BZ103"/>
  <c r="CA103"/>
  <c r="CC103"/>
  <c r="CJ103"/>
  <c r="CK103"/>
  <c r="CL103"/>
  <c r="CN103"/>
  <c r="CO103"/>
  <c r="CP103"/>
  <c r="CQ103"/>
  <c r="BD106"/>
  <c r="BE106"/>
  <c r="BF106"/>
  <c r="BI106"/>
  <c r="BJ106"/>
  <c r="BK106"/>
  <c r="BT106"/>
  <c r="BU106"/>
  <c r="BV106"/>
  <c r="CJ106"/>
  <c r="CK106"/>
  <c r="CL106"/>
  <c r="BD83"/>
  <c r="BE83"/>
  <c r="BF83"/>
  <c r="BH83"/>
  <c r="BI83"/>
  <c r="BJ83"/>
  <c r="BK83"/>
  <c r="BM83"/>
  <c r="BT83"/>
  <c r="BU83"/>
  <c r="BV83"/>
  <c r="BY83"/>
  <c r="BZ83"/>
  <c r="CA83"/>
  <c r="CJ83"/>
  <c r="CK83"/>
  <c r="CL83"/>
  <c r="CO83"/>
  <c r="CP83"/>
  <c r="CQ83"/>
  <c r="CS83"/>
  <c r="BD84"/>
  <c r="BE84"/>
  <c r="BF84"/>
  <c r="BI84"/>
  <c r="BJ84"/>
  <c r="BK84"/>
  <c r="BT84"/>
  <c r="BU84"/>
  <c r="BV84"/>
  <c r="BY84"/>
  <c r="BZ84"/>
  <c r="CA84"/>
  <c r="CJ84"/>
  <c r="CK84"/>
  <c r="CL84"/>
  <c r="CO84"/>
  <c r="CP84"/>
  <c r="CQ84"/>
  <c r="CS84"/>
  <c r="BD91"/>
  <c r="BE91"/>
  <c r="BF91"/>
  <c r="BH91"/>
  <c r="BN91"/>
  <c r="BQ91"/>
  <c r="BI91"/>
  <c r="BJ91"/>
  <c r="BK91"/>
  <c r="BM91"/>
  <c r="BT91"/>
  <c r="BU91"/>
  <c r="BV91"/>
  <c r="BY91"/>
  <c r="BZ91"/>
  <c r="CA91"/>
  <c r="CJ91"/>
  <c r="CK91"/>
  <c r="CL91"/>
  <c r="CO91"/>
  <c r="CP91"/>
  <c r="CQ91"/>
  <c r="BD95"/>
  <c r="BE95"/>
  <c r="BF95"/>
  <c r="BH95"/>
  <c r="BI95"/>
  <c r="BJ95"/>
  <c r="BK95"/>
  <c r="BT95"/>
  <c r="BU95"/>
  <c r="BV95"/>
  <c r="BX95"/>
  <c r="BY95"/>
  <c r="BZ95"/>
  <c r="CA95"/>
  <c r="CC95"/>
  <c r="CJ95"/>
  <c r="CK95"/>
  <c r="CL95"/>
  <c r="CN95"/>
  <c r="CO95"/>
  <c r="CP95"/>
  <c r="CQ95"/>
  <c r="BD97"/>
  <c r="BE97"/>
  <c r="BF97"/>
  <c r="BI97"/>
  <c r="BJ97"/>
  <c r="BK97"/>
  <c r="BT97"/>
  <c r="BU97"/>
  <c r="BV97"/>
  <c r="BY97"/>
  <c r="BZ97"/>
  <c r="CA97"/>
  <c r="CC97"/>
  <c r="CJ97"/>
  <c r="CK97"/>
  <c r="CL97"/>
  <c r="CN97"/>
  <c r="CO97"/>
  <c r="CP97"/>
  <c r="CQ97"/>
  <c r="CQ211"/>
  <c r="CP211"/>
  <c r="CO211"/>
  <c r="CS211"/>
  <c r="CL211"/>
  <c r="CK211"/>
  <c r="CJ211"/>
  <c r="CA211"/>
  <c r="BZ211"/>
  <c r="BY211"/>
  <c r="BV211"/>
  <c r="BU211"/>
  <c r="BT211"/>
  <c r="BK211"/>
  <c r="BJ211"/>
  <c r="BI211"/>
  <c r="BF211"/>
  <c r="BE211"/>
  <c r="BD211"/>
  <c r="CQ210"/>
  <c r="CO210"/>
  <c r="CP210"/>
  <c r="CS210"/>
  <c r="CL210"/>
  <c r="CK210"/>
  <c r="CJ210"/>
  <c r="CN210"/>
  <c r="CA210"/>
  <c r="BZ210"/>
  <c r="BY210"/>
  <c r="CC210"/>
  <c r="BV210"/>
  <c r="BU210"/>
  <c r="BT210"/>
  <c r="BK210"/>
  <c r="BJ210"/>
  <c r="BI210"/>
  <c r="BF210"/>
  <c r="BE210"/>
  <c r="BD210"/>
  <c r="BH210"/>
  <c r="BC210"/>
  <c r="BN210"/>
  <c r="BC211"/>
  <c r="A210"/>
  <c r="CQ209"/>
  <c r="CO209"/>
  <c r="CP209"/>
  <c r="CS209"/>
  <c r="CL209"/>
  <c r="CJ209"/>
  <c r="CK209"/>
  <c r="CN209"/>
  <c r="CA209"/>
  <c r="BZ209"/>
  <c r="BY209"/>
  <c r="CC209"/>
  <c r="BV209"/>
  <c r="BU209"/>
  <c r="BT209"/>
  <c r="BK209"/>
  <c r="BJ209"/>
  <c r="BI209"/>
  <c r="BF209"/>
  <c r="BE209"/>
  <c r="BD209"/>
  <c r="CN84"/>
  <c r="BM84"/>
  <c r="BS84"/>
  <c r="CN166"/>
  <c r="CC126"/>
  <c r="CI173"/>
  <c r="BH117"/>
  <c r="CC117"/>
  <c r="CI117"/>
  <c r="BX117"/>
  <c r="CD117"/>
  <c r="CG117"/>
  <c r="BH115"/>
  <c r="BX118"/>
  <c r="BH118"/>
  <c r="BM118"/>
  <c r="CC112"/>
  <c r="CS101"/>
  <c r="CN182"/>
  <c r="CT182"/>
  <c r="CN181"/>
  <c r="CT181"/>
  <c r="CW181"/>
  <c r="CW182"/>
  <c r="CW180"/>
  <c r="BM99"/>
  <c r="CN102"/>
  <c r="BM100"/>
  <c r="BN102"/>
  <c r="BX101"/>
  <c r="BM103"/>
  <c r="CC100"/>
  <c r="BH100"/>
  <c r="BN100"/>
  <c r="BQ100"/>
  <c r="BH106"/>
  <c r="BN106"/>
  <c r="BS103"/>
  <c r="BS99"/>
  <c r="CS95"/>
  <c r="CC91"/>
  <c r="CS97"/>
  <c r="BX97"/>
  <c r="BM95"/>
  <c r="BS95"/>
  <c r="CS91"/>
  <c r="CN91"/>
  <c r="BP91"/>
  <c r="BR91"/>
  <c r="BX84"/>
  <c r="CC83"/>
  <c r="BX83"/>
  <c r="BS83"/>
  <c r="CD83"/>
  <c r="BM209"/>
  <c r="BM211"/>
  <c r="BX211"/>
  <c r="BS211"/>
  <c r="CD211"/>
  <c r="CG211"/>
  <c r="CN211"/>
  <c r="BM210"/>
  <c r="BX209"/>
  <c r="CC211"/>
  <c r="BX210"/>
  <c r="CJ177"/>
  <c r="CK177"/>
  <c r="CL177"/>
  <c r="CO177"/>
  <c r="CP177"/>
  <c r="CQ177"/>
  <c r="CJ184"/>
  <c r="CK184"/>
  <c r="CL184"/>
  <c r="CO184"/>
  <c r="CP184"/>
  <c r="CQ184"/>
  <c r="CJ183"/>
  <c r="CK183"/>
  <c r="CL183"/>
  <c r="CO183"/>
  <c r="CP183"/>
  <c r="CQ183"/>
  <c r="CJ175"/>
  <c r="CK175"/>
  <c r="CL175"/>
  <c r="CN175"/>
  <c r="CJ176"/>
  <c r="CK176"/>
  <c r="CL176"/>
  <c r="CO176"/>
  <c r="CP176"/>
  <c r="CQ176"/>
  <c r="BT168"/>
  <c r="BU168"/>
  <c r="BV168"/>
  <c r="BY168"/>
  <c r="BZ168"/>
  <c r="CA168"/>
  <c r="CJ168"/>
  <c r="CK168"/>
  <c r="CL168"/>
  <c r="CO168"/>
  <c r="CP168"/>
  <c r="CQ168"/>
  <c r="CS168"/>
  <c r="CN168"/>
  <c r="CU168"/>
  <c r="BT169"/>
  <c r="BU169"/>
  <c r="BV169"/>
  <c r="BX169"/>
  <c r="BY169"/>
  <c r="BZ169"/>
  <c r="CA169"/>
  <c r="CC169"/>
  <c r="CJ169"/>
  <c r="CK169"/>
  <c r="CL169"/>
  <c r="CO169"/>
  <c r="CP169"/>
  <c r="CQ169"/>
  <c r="BT165"/>
  <c r="BU165"/>
  <c r="BV165"/>
  <c r="BX165"/>
  <c r="BY165"/>
  <c r="BZ165"/>
  <c r="CA165"/>
  <c r="CJ165"/>
  <c r="CK165"/>
  <c r="CL165"/>
  <c r="CO165"/>
  <c r="CP165"/>
  <c r="CQ165"/>
  <c r="CS165"/>
  <c r="BT163"/>
  <c r="BU163"/>
  <c r="BV163"/>
  <c r="BY163"/>
  <c r="BZ163"/>
  <c r="CA163"/>
  <c r="CJ163"/>
  <c r="CK163"/>
  <c r="CL163"/>
  <c r="CO163"/>
  <c r="CP163"/>
  <c r="CQ163"/>
  <c r="CS163"/>
  <c r="BT162"/>
  <c r="BU162"/>
  <c r="BV162"/>
  <c r="BX162"/>
  <c r="BY162"/>
  <c r="BZ162"/>
  <c r="CA162"/>
  <c r="CJ162"/>
  <c r="CK162"/>
  <c r="CL162"/>
  <c r="CO162"/>
  <c r="CP162"/>
  <c r="CQ162"/>
  <c r="BT164"/>
  <c r="BU164"/>
  <c r="BV164"/>
  <c r="BX164"/>
  <c r="BY164"/>
  <c r="BZ164"/>
  <c r="CA164"/>
  <c r="CC164"/>
  <c r="CJ164"/>
  <c r="CK164"/>
  <c r="CL164"/>
  <c r="CO164"/>
  <c r="CP164"/>
  <c r="CQ164"/>
  <c r="BT160"/>
  <c r="BU160"/>
  <c r="BV160"/>
  <c r="BX160"/>
  <c r="BY160"/>
  <c r="BZ160"/>
  <c r="CA160"/>
  <c r="CC160"/>
  <c r="CI160"/>
  <c r="CJ160"/>
  <c r="CK160"/>
  <c r="CL160"/>
  <c r="BT125"/>
  <c r="BU125"/>
  <c r="BV125"/>
  <c r="BY125"/>
  <c r="BZ125"/>
  <c r="CA125"/>
  <c r="CJ125"/>
  <c r="CK125"/>
  <c r="CL125"/>
  <c r="CN125"/>
  <c r="CO125"/>
  <c r="CP125"/>
  <c r="CQ125"/>
  <c r="BT122"/>
  <c r="BU122"/>
  <c r="BV122"/>
  <c r="BX122"/>
  <c r="BY122"/>
  <c r="BZ122"/>
  <c r="CA122"/>
  <c r="CJ122"/>
  <c r="CK122"/>
  <c r="CL122"/>
  <c r="CO122"/>
  <c r="CP122"/>
  <c r="CQ122"/>
  <c r="CS122"/>
  <c r="DI122"/>
  <c r="DJ122"/>
  <c r="BT152"/>
  <c r="BU152"/>
  <c r="BV152"/>
  <c r="BT134"/>
  <c r="BU134"/>
  <c r="BV134"/>
  <c r="BY134"/>
  <c r="BZ134"/>
  <c r="CA134"/>
  <c r="CC134"/>
  <c r="CI134"/>
  <c r="CJ134"/>
  <c r="CK134"/>
  <c r="CL134"/>
  <c r="CN134"/>
  <c r="CO134"/>
  <c r="CP134"/>
  <c r="CQ134"/>
  <c r="BT138"/>
  <c r="BU138"/>
  <c r="BV138"/>
  <c r="BY138"/>
  <c r="BZ138"/>
  <c r="CA138"/>
  <c r="CJ138"/>
  <c r="CK138"/>
  <c r="CL138"/>
  <c r="CO138"/>
  <c r="CP138"/>
  <c r="CQ138"/>
  <c r="CS138"/>
  <c r="BT136"/>
  <c r="BU136"/>
  <c r="BV136"/>
  <c r="BY136"/>
  <c r="BZ136"/>
  <c r="CA136"/>
  <c r="CC136"/>
  <c r="CI136"/>
  <c r="CJ136"/>
  <c r="CK136"/>
  <c r="CL136"/>
  <c r="CN136"/>
  <c r="CO136"/>
  <c r="CP136"/>
  <c r="CQ136"/>
  <c r="BT121"/>
  <c r="BU121"/>
  <c r="BV121"/>
  <c r="BY121"/>
  <c r="BZ121"/>
  <c r="CA121"/>
  <c r="CJ121"/>
  <c r="CK121"/>
  <c r="CL121"/>
  <c r="CO121"/>
  <c r="CP121"/>
  <c r="CQ121"/>
  <c r="CS121"/>
  <c r="DI121"/>
  <c r="DJ121"/>
  <c r="BT129"/>
  <c r="BU129"/>
  <c r="BV129"/>
  <c r="BY129"/>
  <c r="BZ129"/>
  <c r="CA129"/>
  <c r="CJ129"/>
  <c r="CK129"/>
  <c r="CL129"/>
  <c r="CO129"/>
  <c r="CP129"/>
  <c r="CQ129"/>
  <c r="CS129"/>
  <c r="BT144"/>
  <c r="BU144"/>
  <c r="BV144"/>
  <c r="BY144"/>
  <c r="BZ144"/>
  <c r="CA144"/>
  <c r="CJ144"/>
  <c r="CK144"/>
  <c r="CL144"/>
  <c r="CO144"/>
  <c r="CP144"/>
  <c r="CQ144"/>
  <c r="CS144"/>
  <c r="BT150"/>
  <c r="BU150"/>
  <c r="BV150"/>
  <c r="BY150"/>
  <c r="BZ150"/>
  <c r="CA150"/>
  <c r="CC150"/>
  <c r="CI150"/>
  <c r="CJ150"/>
  <c r="CK150"/>
  <c r="CL150"/>
  <c r="BT139"/>
  <c r="BU139"/>
  <c r="BV139"/>
  <c r="BY139"/>
  <c r="BZ139"/>
  <c r="CA139"/>
  <c r="CJ139"/>
  <c r="CK139"/>
  <c r="CL139"/>
  <c r="CO139"/>
  <c r="CP139"/>
  <c r="CQ139"/>
  <c r="BT153"/>
  <c r="BU153"/>
  <c r="BV153"/>
  <c r="BT143"/>
  <c r="BU143"/>
  <c r="BV143"/>
  <c r="BY143"/>
  <c r="BZ143"/>
  <c r="CA143"/>
  <c r="CJ143"/>
  <c r="CK143"/>
  <c r="CL143"/>
  <c r="CN143"/>
  <c r="CO143"/>
  <c r="CP143"/>
  <c r="CQ143"/>
  <c r="BT154"/>
  <c r="BU154"/>
  <c r="BV154"/>
  <c r="BT157"/>
  <c r="BU157"/>
  <c r="BV157"/>
  <c r="BT142"/>
  <c r="BU142"/>
  <c r="BV142"/>
  <c r="BX142"/>
  <c r="CD142"/>
  <c r="BY142"/>
  <c r="BZ142"/>
  <c r="CA142"/>
  <c r="CC142"/>
  <c r="CI142"/>
  <c r="CJ142"/>
  <c r="CK142"/>
  <c r="CL142"/>
  <c r="CO142"/>
  <c r="CP142"/>
  <c r="CQ142"/>
  <c r="CS142"/>
  <c r="BT131"/>
  <c r="BU131"/>
  <c r="BV131"/>
  <c r="BY131"/>
  <c r="BZ131"/>
  <c r="CA131"/>
  <c r="CJ131"/>
  <c r="CK131"/>
  <c r="CL131"/>
  <c r="CO131"/>
  <c r="CP131"/>
  <c r="CQ131"/>
  <c r="BT128"/>
  <c r="BU128"/>
  <c r="BV128"/>
  <c r="BX128"/>
  <c r="CD128"/>
  <c r="CG128"/>
  <c r="BY128"/>
  <c r="BZ128"/>
  <c r="CA128"/>
  <c r="CJ128"/>
  <c r="CK128"/>
  <c r="CL128"/>
  <c r="CO128"/>
  <c r="CP128"/>
  <c r="CQ128"/>
  <c r="BT135"/>
  <c r="BU135"/>
  <c r="BV135"/>
  <c r="BX135"/>
  <c r="CD135"/>
  <c r="BY135"/>
  <c r="BZ135"/>
  <c r="CA135"/>
  <c r="CJ135"/>
  <c r="CK135"/>
  <c r="CL135"/>
  <c r="CO135"/>
  <c r="CP135"/>
  <c r="CQ135"/>
  <c r="CS135"/>
  <c r="DI135"/>
  <c r="BT130"/>
  <c r="BU130"/>
  <c r="BV130"/>
  <c r="BY130"/>
  <c r="BZ130"/>
  <c r="CA130"/>
  <c r="CC130"/>
  <c r="CJ130"/>
  <c r="CK130"/>
  <c r="CL130"/>
  <c r="CN130"/>
  <c r="CO130"/>
  <c r="CP130"/>
  <c r="CQ130"/>
  <c r="CS130"/>
  <c r="DI130"/>
  <c r="DJ130"/>
  <c r="BT124"/>
  <c r="BU124"/>
  <c r="BV124"/>
  <c r="BY124"/>
  <c r="BZ124"/>
  <c r="CA124"/>
  <c r="CJ124"/>
  <c r="CK124"/>
  <c r="CL124"/>
  <c r="CO124"/>
  <c r="CP124"/>
  <c r="CQ124"/>
  <c r="BT140"/>
  <c r="BU140"/>
  <c r="BV140"/>
  <c r="BY140"/>
  <c r="BZ140"/>
  <c r="CA140"/>
  <c r="CJ140"/>
  <c r="CK140"/>
  <c r="CL140"/>
  <c r="CO140"/>
  <c r="CP140"/>
  <c r="CQ140"/>
  <c r="CS140"/>
  <c r="DI140"/>
  <c r="BT145"/>
  <c r="BU145"/>
  <c r="BV145"/>
  <c r="BY145"/>
  <c r="BZ145"/>
  <c r="CA145"/>
  <c r="CJ145"/>
  <c r="CK145"/>
  <c r="CL145"/>
  <c r="CO145"/>
  <c r="CP145"/>
  <c r="CQ145"/>
  <c r="BT141"/>
  <c r="BU141"/>
  <c r="BV141"/>
  <c r="BX141"/>
  <c r="CD141"/>
  <c r="CG141"/>
  <c r="BY141"/>
  <c r="BZ141"/>
  <c r="CA141"/>
  <c r="CC141"/>
  <c r="CJ141"/>
  <c r="CK141"/>
  <c r="CL141"/>
  <c r="CO141"/>
  <c r="CP141"/>
  <c r="CQ141"/>
  <c r="BT132"/>
  <c r="BU132"/>
  <c r="BV132"/>
  <c r="BY132"/>
  <c r="BZ132"/>
  <c r="CA132"/>
  <c r="CJ132"/>
  <c r="CK132"/>
  <c r="CL132"/>
  <c r="CN132"/>
  <c r="CO132"/>
  <c r="CP132"/>
  <c r="CQ132"/>
  <c r="BT123"/>
  <c r="BU123"/>
  <c r="BV123"/>
  <c r="BX123"/>
  <c r="CD123"/>
  <c r="CG123"/>
  <c r="BY123"/>
  <c r="BZ123"/>
  <c r="CA123"/>
  <c r="CJ123"/>
  <c r="CK123"/>
  <c r="CL123"/>
  <c r="CO123"/>
  <c r="CP123"/>
  <c r="CQ123"/>
  <c r="CS123"/>
  <c r="DI123"/>
  <c r="DJ123"/>
  <c r="BD110"/>
  <c r="BE110"/>
  <c r="BF110"/>
  <c r="BI110"/>
  <c r="BJ110"/>
  <c r="BK110"/>
  <c r="BM110"/>
  <c r="BS110"/>
  <c r="BT110"/>
  <c r="BU110"/>
  <c r="BV110"/>
  <c r="BX110"/>
  <c r="BY110"/>
  <c r="BZ110"/>
  <c r="CA110"/>
  <c r="CJ110"/>
  <c r="CK110"/>
  <c r="CL110"/>
  <c r="CO110"/>
  <c r="CP110"/>
  <c r="CQ110"/>
  <c r="BD109"/>
  <c r="BE109"/>
  <c r="BF109"/>
  <c r="BI109"/>
  <c r="BJ109"/>
  <c r="BK109"/>
  <c r="BT109"/>
  <c r="BU109"/>
  <c r="BV109"/>
  <c r="BY109"/>
  <c r="BZ109"/>
  <c r="CA109"/>
  <c r="CC109"/>
  <c r="CJ109"/>
  <c r="CK109"/>
  <c r="CL109"/>
  <c r="CO109"/>
  <c r="CP109"/>
  <c r="CQ109"/>
  <c r="BD114"/>
  <c r="BE114"/>
  <c r="BF114"/>
  <c r="BI114"/>
  <c r="BJ114"/>
  <c r="BK114"/>
  <c r="BT114"/>
  <c r="BU114"/>
  <c r="BV114"/>
  <c r="BY114"/>
  <c r="BZ114"/>
  <c r="CA114"/>
  <c r="CJ114"/>
  <c r="CK114"/>
  <c r="CL114"/>
  <c r="CN114"/>
  <c r="CO114"/>
  <c r="CP114"/>
  <c r="CQ114"/>
  <c r="CS114"/>
  <c r="BD108"/>
  <c r="BE108"/>
  <c r="BF108"/>
  <c r="BI108"/>
  <c r="BJ108"/>
  <c r="BK108"/>
  <c r="BT108"/>
  <c r="BU108"/>
  <c r="BV108"/>
  <c r="BY108"/>
  <c r="BZ108"/>
  <c r="CA108"/>
  <c r="CJ108"/>
  <c r="CK108"/>
  <c r="CL108"/>
  <c r="BD111"/>
  <c r="BE111"/>
  <c r="BF111"/>
  <c r="BI111"/>
  <c r="BJ111"/>
  <c r="BK111"/>
  <c r="BM111"/>
  <c r="BT111"/>
  <c r="BU111"/>
  <c r="BV111"/>
  <c r="BY111"/>
  <c r="BZ111"/>
  <c r="CA111"/>
  <c r="CJ111"/>
  <c r="CK111"/>
  <c r="CL111"/>
  <c r="CO111"/>
  <c r="CP111"/>
  <c r="CQ111"/>
  <c r="X78"/>
  <c r="Y78"/>
  <c r="Z78"/>
  <c r="AC78"/>
  <c r="AD78"/>
  <c r="AE78"/>
  <c r="AN78"/>
  <c r="AO78"/>
  <c r="AP78"/>
  <c r="AS78"/>
  <c r="AT78"/>
  <c r="AU78"/>
  <c r="AW78"/>
  <c r="CJ78"/>
  <c r="CK78"/>
  <c r="CL78"/>
  <c r="CO78"/>
  <c r="CP78"/>
  <c r="CQ78"/>
  <c r="X76"/>
  <c r="Y76"/>
  <c r="Z76"/>
  <c r="AC76"/>
  <c r="AD76"/>
  <c r="AE76"/>
  <c r="AG76"/>
  <c r="AN76"/>
  <c r="AO76"/>
  <c r="AP76"/>
  <c r="AS76"/>
  <c r="AT76"/>
  <c r="AU76"/>
  <c r="CJ76"/>
  <c r="CK76"/>
  <c r="CL76"/>
  <c r="CO76"/>
  <c r="CP76"/>
  <c r="CQ76"/>
  <c r="CS76"/>
  <c r="X79"/>
  <c r="Y79"/>
  <c r="Z79"/>
  <c r="AC79"/>
  <c r="AD79"/>
  <c r="AE79"/>
  <c r="AN79"/>
  <c r="AO79"/>
  <c r="AP79"/>
  <c r="AS79"/>
  <c r="AT79"/>
  <c r="AU79"/>
  <c r="AW79"/>
  <c r="CJ79"/>
  <c r="CK79"/>
  <c r="CL79"/>
  <c r="CO79"/>
  <c r="CP79"/>
  <c r="CQ79"/>
  <c r="X71"/>
  <c r="Y71"/>
  <c r="Z71"/>
  <c r="AC71"/>
  <c r="AD71"/>
  <c r="AE71"/>
  <c r="AG71"/>
  <c r="AN71"/>
  <c r="AO71"/>
  <c r="AP71"/>
  <c r="AS71"/>
  <c r="AT71"/>
  <c r="AU71"/>
  <c r="CJ71"/>
  <c r="CK71"/>
  <c r="CL71"/>
  <c r="CO71"/>
  <c r="CP71"/>
  <c r="CQ71"/>
  <c r="CS71"/>
  <c r="X72"/>
  <c r="Y72"/>
  <c r="Z72"/>
  <c r="AC72"/>
  <c r="AD72"/>
  <c r="AE72"/>
  <c r="AN72"/>
  <c r="AO72"/>
  <c r="AP72"/>
  <c r="AR72"/>
  <c r="AS72"/>
  <c r="AT72"/>
  <c r="AU72"/>
  <c r="AW72"/>
  <c r="CJ72"/>
  <c r="CK72"/>
  <c r="CL72"/>
  <c r="X69"/>
  <c r="Y69"/>
  <c r="Z69"/>
  <c r="AB69"/>
  <c r="AC69"/>
  <c r="AD69"/>
  <c r="AE69"/>
  <c r="AN69"/>
  <c r="AO69"/>
  <c r="AP69"/>
  <c r="AS69"/>
  <c r="AT69"/>
  <c r="AU69"/>
  <c r="CJ69"/>
  <c r="CK69"/>
  <c r="CL69"/>
  <c r="CO69"/>
  <c r="CP69"/>
  <c r="CQ69"/>
  <c r="CS69"/>
  <c r="X67"/>
  <c r="Y67"/>
  <c r="Z67"/>
  <c r="AB67"/>
  <c r="AC67"/>
  <c r="AD67"/>
  <c r="AE67"/>
  <c r="AG67"/>
  <c r="AM67"/>
  <c r="AN67"/>
  <c r="AO67"/>
  <c r="AP67"/>
  <c r="AS67"/>
  <c r="AT67"/>
  <c r="AU67"/>
  <c r="CJ67"/>
  <c r="CK67"/>
  <c r="CL67"/>
  <c r="CO67"/>
  <c r="CP67"/>
  <c r="CQ67"/>
  <c r="X62"/>
  <c r="Y62"/>
  <c r="Z62"/>
  <c r="AC62"/>
  <c r="AD62"/>
  <c r="AE62"/>
  <c r="AG62"/>
  <c r="AN62"/>
  <c r="AO62"/>
  <c r="AP62"/>
  <c r="AR62"/>
  <c r="AS62"/>
  <c r="AT62"/>
  <c r="AU62"/>
  <c r="AW62"/>
  <c r="CJ62"/>
  <c r="CK62"/>
  <c r="CL62"/>
  <c r="CO62"/>
  <c r="CP62"/>
  <c r="CQ62"/>
  <c r="X73"/>
  <c r="Y73"/>
  <c r="Z73"/>
  <c r="AC73"/>
  <c r="AD73"/>
  <c r="AE73"/>
  <c r="AN73"/>
  <c r="AO73"/>
  <c r="AP73"/>
  <c r="AS73"/>
  <c r="AT73"/>
  <c r="AU73"/>
  <c r="CJ73"/>
  <c r="CK73"/>
  <c r="CL73"/>
  <c r="X65"/>
  <c r="Y65"/>
  <c r="Z65"/>
  <c r="AC65"/>
  <c r="AD65"/>
  <c r="AE65"/>
  <c r="AN65"/>
  <c r="AO65"/>
  <c r="AP65"/>
  <c r="AS65"/>
  <c r="AT65"/>
  <c r="AU65"/>
  <c r="CJ65"/>
  <c r="CK65"/>
  <c r="CL65"/>
  <c r="CO65"/>
  <c r="CP65"/>
  <c r="CQ65"/>
  <c r="X61"/>
  <c r="Y61"/>
  <c r="Z61"/>
  <c r="AC61"/>
  <c r="AD61"/>
  <c r="AE61"/>
  <c r="AG61"/>
  <c r="AN61"/>
  <c r="AO61"/>
  <c r="AP61"/>
  <c r="AS61"/>
  <c r="AT61"/>
  <c r="AU61"/>
  <c r="CO61"/>
  <c r="CP61"/>
  <c r="CQ61"/>
  <c r="X68"/>
  <c r="Y68"/>
  <c r="Z68"/>
  <c r="AB68"/>
  <c r="AC68"/>
  <c r="AD68"/>
  <c r="AE68"/>
  <c r="AN68"/>
  <c r="AO68"/>
  <c r="AP68"/>
  <c r="AS68"/>
  <c r="AT68"/>
  <c r="AU68"/>
  <c r="CJ68"/>
  <c r="CK68"/>
  <c r="CL68"/>
  <c r="CN68"/>
  <c r="CO68"/>
  <c r="CP68"/>
  <c r="CQ68"/>
  <c r="CS68"/>
  <c r="X70"/>
  <c r="Y70"/>
  <c r="Z70"/>
  <c r="AC70"/>
  <c r="AD70"/>
  <c r="AE70"/>
  <c r="AN70"/>
  <c r="AO70"/>
  <c r="AP70"/>
  <c r="AR70"/>
  <c r="AS70"/>
  <c r="AT70"/>
  <c r="AU70"/>
  <c r="CJ70"/>
  <c r="CK70"/>
  <c r="CL70"/>
  <c r="CO70"/>
  <c r="CP70"/>
  <c r="CQ70"/>
  <c r="X74"/>
  <c r="Y74"/>
  <c r="Z74"/>
  <c r="AB74"/>
  <c r="AH74"/>
  <c r="AK74"/>
  <c r="AC74"/>
  <c r="AD74"/>
  <c r="AE74"/>
  <c r="AG74"/>
  <c r="AN74"/>
  <c r="AO74"/>
  <c r="AP74"/>
  <c r="CJ74"/>
  <c r="CK74"/>
  <c r="CL74"/>
  <c r="X66"/>
  <c r="Y66"/>
  <c r="Z66"/>
  <c r="AC66"/>
  <c r="AD66"/>
  <c r="AE66"/>
  <c r="AN66"/>
  <c r="AO66"/>
  <c r="AP66"/>
  <c r="AS66"/>
  <c r="AT66"/>
  <c r="AU66"/>
  <c r="CJ66"/>
  <c r="CK66"/>
  <c r="CL66"/>
  <c r="CN66"/>
  <c r="CO66"/>
  <c r="CP66"/>
  <c r="CQ66"/>
  <c r="CS66"/>
  <c r="X63"/>
  <c r="Y63"/>
  <c r="Z63"/>
  <c r="AC63"/>
  <c r="AD63"/>
  <c r="AE63"/>
  <c r="AN63"/>
  <c r="AO63"/>
  <c r="AP63"/>
  <c r="AR63"/>
  <c r="AS63"/>
  <c r="AT63"/>
  <c r="AU63"/>
  <c r="CJ63"/>
  <c r="CK63"/>
  <c r="CL63"/>
  <c r="CO63"/>
  <c r="CP63"/>
  <c r="CQ63"/>
  <c r="X48"/>
  <c r="Y48"/>
  <c r="Z48"/>
  <c r="AB48"/>
  <c r="AH48"/>
  <c r="AK48"/>
  <c r="AC48"/>
  <c r="AD48"/>
  <c r="AE48"/>
  <c r="AN48"/>
  <c r="AO48"/>
  <c r="AP48"/>
  <c r="AR48"/>
  <c r="AS48"/>
  <c r="AT48"/>
  <c r="AU48"/>
  <c r="X49"/>
  <c r="Y49"/>
  <c r="Z49"/>
  <c r="AC49"/>
  <c r="AD49"/>
  <c r="AE49"/>
  <c r="X50"/>
  <c r="Y50"/>
  <c r="Z50"/>
  <c r="AC50"/>
  <c r="AD50"/>
  <c r="AE50"/>
  <c r="AN50"/>
  <c r="AO50"/>
  <c r="AP50"/>
  <c r="AR50"/>
  <c r="AS50"/>
  <c r="AT50"/>
  <c r="AU50"/>
  <c r="X51"/>
  <c r="Y51"/>
  <c r="Z51"/>
  <c r="AC51"/>
  <c r="AD51"/>
  <c r="AE51"/>
  <c r="AN51"/>
  <c r="AO51"/>
  <c r="AP51"/>
  <c r="AS51"/>
  <c r="AT51"/>
  <c r="AU51"/>
  <c r="X52"/>
  <c r="Y52"/>
  <c r="Z52"/>
  <c r="AC52"/>
  <c r="AD52"/>
  <c r="AE52"/>
  <c r="AN52"/>
  <c r="AO52"/>
  <c r="AP52"/>
  <c r="AR52"/>
  <c r="AS52"/>
  <c r="AT52"/>
  <c r="AU52"/>
  <c r="X44"/>
  <c r="Y44"/>
  <c r="Z44"/>
  <c r="AC44"/>
  <c r="AD44"/>
  <c r="AE44"/>
  <c r="AN44"/>
  <c r="AO44"/>
  <c r="AP44"/>
  <c r="AS44"/>
  <c r="AT44"/>
  <c r="AU44"/>
  <c r="X47"/>
  <c r="Y47"/>
  <c r="Z47"/>
  <c r="AC47"/>
  <c r="AD47"/>
  <c r="AE47"/>
  <c r="AN47"/>
  <c r="AO47"/>
  <c r="AP47"/>
  <c r="AR47"/>
  <c r="AS47"/>
  <c r="AT47"/>
  <c r="AU47"/>
  <c r="AW47"/>
  <c r="CI47"/>
  <c r="X53"/>
  <c r="Y53"/>
  <c r="Z53"/>
  <c r="AC53"/>
  <c r="AD53"/>
  <c r="AE53"/>
  <c r="AN53"/>
  <c r="AO53"/>
  <c r="AP53"/>
  <c r="AR53"/>
  <c r="AS53"/>
  <c r="AT53"/>
  <c r="AU53"/>
  <c r="X54"/>
  <c r="Y54"/>
  <c r="Z54"/>
  <c r="AC54"/>
  <c r="AD54"/>
  <c r="AE54"/>
  <c r="AN54"/>
  <c r="AO54"/>
  <c r="AP54"/>
  <c r="AR54"/>
  <c r="AS54"/>
  <c r="AT54"/>
  <c r="AU54"/>
  <c r="AW54"/>
  <c r="X55"/>
  <c r="Y55"/>
  <c r="Z55"/>
  <c r="X56"/>
  <c r="Y56"/>
  <c r="Z56"/>
  <c r="AC56"/>
  <c r="AD56"/>
  <c r="AE56"/>
  <c r="AG56"/>
  <c r="AB56"/>
  <c r="AH56"/>
  <c r="AJ56"/>
  <c r="AN56"/>
  <c r="AO56"/>
  <c r="AP56"/>
  <c r="AS56"/>
  <c r="AT56"/>
  <c r="AU56"/>
  <c r="X57"/>
  <c r="Y57"/>
  <c r="Z57"/>
  <c r="AC57"/>
  <c r="AD57"/>
  <c r="AE57"/>
  <c r="AG57"/>
  <c r="AN57"/>
  <c r="AO57"/>
  <c r="AP57"/>
  <c r="AS57"/>
  <c r="AT57"/>
  <c r="AU57"/>
  <c r="X46"/>
  <c r="Y46"/>
  <c r="Z46"/>
  <c r="AC46"/>
  <c r="AD46"/>
  <c r="AE46"/>
  <c r="AN46"/>
  <c r="AO46"/>
  <c r="AP46"/>
  <c r="AS46"/>
  <c r="AT46"/>
  <c r="AU46"/>
  <c r="X58"/>
  <c r="Y58"/>
  <c r="Z58"/>
  <c r="AC58"/>
  <c r="AD58"/>
  <c r="AE58"/>
  <c r="AG58"/>
  <c r="AN58"/>
  <c r="AO58"/>
  <c r="AP58"/>
  <c r="AS58"/>
  <c r="AT58"/>
  <c r="AU58"/>
  <c r="X59"/>
  <c r="Y59"/>
  <c r="Z59"/>
  <c r="AC59"/>
  <c r="AD59"/>
  <c r="AE59"/>
  <c r="AG59"/>
  <c r="AN59"/>
  <c r="AO59"/>
  <c r="AP59"/>
  <c r="AR59"/>
  <c r="AM59"/>
  <c r="AX59"/>
  <c r="AB59"/>
  <c r="AH59"/>
  <c r="DB59"/>
  <c r="DF59"/>
  <c r="AS59"/>
  <c r="AT59"/>
  <c r="AU59"/>
  <c r="CJ50"/>
  <c r="CK50"/>
  <c r="CL50"/>
  <c r="CJ51"/>
  <c r="CK51"/>
  <c r="CL51"/>
  <c r="CN51"/>
  <c r="CO51"/>
  <c r="CP51"/>
  <c r="CQ51"/>
  <c r="CJ52"/>
  <c r="CK52"/>
  <c r="CL52"/>
  <c r="CJ44"/>
  <c r="CK44"/>
  <c r="CL44"/>
  <c r="CO44"/>
  <c r="CP44"/>
  <c r="CQ44"/>
  <c r="CS44"/>
  <c r="CN44"/>
  <c r="CU44"/>
  <c r="CJ47"/>
  <c r="CK47"/>
  <c r="CL47"/>
  <c r="CO47"/>
  <c r="CP47"/>
  <c r="CQ47"/>
  <c r="CJ53"/>
  <c r="CK53"/>
  <c r="CL53"/>
  <c r="CJ54"/>
  <c r="CK54"/>
  <c r="CL54"/>
  <c r="CN54"/>
  <c r="CO54"/>
  <c r="CP54"/>
  <c r="CQ54"/>
  <c r="CS54"/>
  <c r="CJ57"/>
  <c r="CK57"/>
  <c r="CL57"/>
  <c r="CJ46"/>
  <c r="CK46"/>
  <c r="CL46"/>
  <c r="CO46"/>
  <c r="CP46"/>
  <c r="CQ46"/>
  <c r="CS46"/>
  <c r="CO58"/>
  <c r="CP58"/>
  <c r="CQ58"/>
  <c r="CJ59"/>
  <c r="CK59"/>
  <c r="CL59"/>
  <c r="CJ29"/>
  <c r="CK29"/>
  <c r="CL29"/>
  <c r="CN29"/>
  <c r="CJ23"/>
  <c r="CK23"/>
  <c r="CL23"/>
  <c r="CN23"/>
  <c r="DI29"/>
  <c r="CO29"/>
  <c r="CP29"/>
  <c r="CQ29"/>
  <c r="CS29"/>
  <c r="CU29"/>
  <c r="CO23"/>
  <c r="CP23"/>
  <c r="CQ23"/>
  <c r="CS23"/>
  <c r="CJ34"/>
  <c r="CK34"/>
  <c r="CL34"/>
  <c r="CJ35"/>
  <c r="CK35"/>
  <c r="CL35"/>
  <c r="CJ25"/>
  <c r="CK25"/>
  <c r="CL25"/>
  <c r="CO25"/>
  <c r="CP25"/>
  <c r="CQ25"/>
  <c r="CJ26"/>
  <c r="CK26"/>
  <c r="CL26"/>
  <c r="CO26"/>
  <c r="CP26"/>
  <c r="CQ26"/>
  <c r="CS26"/>
  <c r="CJ36"/>
  <c r="CK36"/>
  <c r="CL36"/>
  <c r="CJ37"/>
  <c r="CK37"/>
  <c r="CL37"/>
  <c r="CJ31"/>
  <c r="CK31"/>
  <c r="CL31"/>
  <c r="CO31"/>
  <c r="CP31"/>
  <c r="CQ31"/>
  <c r="CS31"/>
  <c r="CJ30"/>
  <c r="CK30"/>
  <c r="CL30"/>
  <c r="CO30"/>
  <c r="CP30"/>
  <c r="CQ30"/>
  <c r="CJ28"/>
  <c r="CK28"/>
  <c r="CL28"/>
  <c r="CO28"/>
  <c r="CP28"/>
  <c r="CQ28"/>
  <c r="CS28"/>
  <c r="CJ27"/>
  <c r="CK27"/>
  <c r="CL27"/>
  <c r="CN27"/>
  <c r="CO27"/>
  <c r="CP27"/>
  <c r="CQ27"/>
  <c r="CS27"/>
  <c r="CJ24"/>
  <c r="CK24"/>
  <c r="CL24"/>
  <c r="CO24"/>
  <c r="CP24"/>
  <c r="CQ24"/>
  <c r="X29"/>
  <c r="Y29"/>
  <c r="Z29"/>
  <c r="AC29"/>
  <c r="AD29"/>
  <c r="AE29"/>
  <c r="AN29"/>
  <c r="AO29"/>
  <c r="AP29"/>
  <c r="AS29"/>
  <c r="AT29"/>
  <c r="AU29"/>
  <c r="AW29"/>
  <c r="X23"/>
  <c r="Y23"/>
  <c r="Z23"/>
  <c r="AC23"/>
  <c r="AD23"/>
  <c r="AE23"/>
  <c r="AN23"/>
  <c r="AO23"/>
  <c r="AP23"/>
  <c r="AS23"/>
  <c r="AT23"/>
  <c r="AU23"/>
  <c r="X34"/>
  <c r="Y34"/>
  <c r="Z34"/>
  <c r="AC34"/>
  <c r="AD34"/>
  <c r="AE34"/>
  <c r="AN34"/>
  <c r="AO34"/>
  <c r="AP34"/>
  <c r="AR34"/>
  <c r="AG34"/>
  <c r="AM34"/>
  <c r="AX34"/>
  <c r="BA34"/>
  <c r="AS34"/>
  <c r="AT34"/>
  <c r="AU34"/>
  <c r="AW34"/>
  <c r="X35"/>
  <c r="Y35"/>
  <c r="Z35"/>
  <c r="AC35"/>
  <c r="AD35"/>
  <c r="AE35"/>
  <c r="AN35"/>
  <c r="AO35"/>
  <c r="AP35"/>
  <c r="AS35"/>
  <c r="AT35"/>
  <c r="AU35"/>
  <c r="X25"/>
  <c r="Y25"/>
  <c r="Z25"/>
  <c r="AC25"/>
  <c r="AD25"/>
  <c r="AE25"/>
  <c r="AN25"/>
  <c r="AO25"/>
  <c r="AP25"/>
  <c r="AS25"/>
  <c r="AT25"/>
  <c r="AU25"/>
  <c r="AW25"/>
  <c r="X26"/>
  <c r="Y26"/>
  <c r="Z26"/>
  <c r="AC26"/>
  <c r="AD26"/>
  <c r="AE26"/>
  <c r="AN26"/>
  <c r="AO26"/>
  <c r="AP26"/>
  <c r="AS26"/>
  <c r="AT26"/>
  <c r="AU26"/>
  <c r="AW26"/>
  <c r="X36"/>
  <c r="Y36"/>
  <c r="Z36"/>
  <c r="AC36"/>
  <c r="AD36"/>
  <c r="AE36"/>
  <c r="AN36"/>
  <c r="AO36"/>
  <c r="AP36"/>
  <c r="AR36"/>
  <c r="AS36"/>
  <c r="AT36"/>
  <c r="AU36"/>
  <c r="X37"/>
  <c r="Y37"/>
  <c r="Z37"/>
  <c r="AB37"/>
  <c r="AH37"/>
  <c r="AK37"/>
  <c r="AC37"/>
  <c r="AD37"/>
  <c r="AE37"/>
  <c r="AN37"/>
  <c r="AO37"/>
  <c r="AP37"/>
  <c r="AS37"/>
  <c r="AT37"/>
  <c r="AU37"/>
  <c r="X39"/>
  <c r="Y39"/>
  <c r="Z39"/>
  <c r="AC39"/>
  <c r="AD39"/>
  <c r="AE39"/>
  <c r="AN39"/>
  <c r="AO39"/>
  <c r="AP39"/>
  <c r="AS39"/>
  <c r="AT39"/>
  <c r="AU39"/>
  <c r="X31"/>
  <c r="Y31"/>
  <c r="Z31"/>
  <c r="AC31"/>
  <c r="AD31"/>
  <c r="AE31"/>
  <c r="AN31"/>
  <c r="AO31"/>
  <c r="AP31"/>
  <c r="AS31"/>
  <c r="AT31"/>
  <c r="AU31"/>
  <c r="X30"/>
  <c r="Y30"/>
  <c r="Z30"/>
  <c r="AC30"/>
  <c r="AD30"/>
  <c r="AE30"/>
  <c r="AN30"/>
  <c r="AO30"/>
  <c r="AP30"/>
  <c r="AS30"/>
  <c r="AT30"/>
  <c r="AU30"/>
  <c r="AW30"/>
  <c r="X41"/>
  <c r="Y41"/>
  <c r="Z41"/>
  <c r="AC41"/>
  <c r="AD41"/>
  <c r="AE41"/>
  <c r="AN41"/>
  <c r="AO41"/>
  <c r="AP41"/>
  <c r="AS41"/>
  <c r="AT41"/>
  <c r="AU41"/>
  <c r="X28"/>
  <c r="Y28"/>
  <c r="Z28"/>
  <c r="AC28"/>
  <c r="AD28"/>
  <c r="AE28"/>
  <c r="AN28"/>
  <c r="AO28"/>
  <c r="AP28"/>
  <c r="AR28"/>
  <c r="AG28"/>
  <c r="AM28"/>
  <c r="AX28"/>
  <c r="BA28"/>
  <c r="AS28"/>
  <c r="AT28"/>
  <c r="AU28"/>
  <c r="AW28"/>
  <c r="X42"/>
  <c r="Y42"/>
  <c r="Z42"/>
  <c r="AB42"/>
  <c r="AH42"/>
  <c r="AK42"/>
  <c r="AC42"/>
  <c r="AD42"/>
  <c r="AE42"/>
  <c r="AN42"/>
  <c r="AO42"/>
  <c r="AP42"/>
  <c r="AS42"/>
  <c r="AT42"/>
  <c r="AU42"/>
  <c r="AW42"/>
  <c r="X27"/>
  <c r="Y27"/>
  <c r="Z27"/>
  <c r="AC27"/>
  <c r="AD27"/>
  <c r="AE27"/>
  <c r="AN27"/>
  <c r="AO27"/>
  <c r="AP27"/>
  <c r="AR27"/>
  <c r="AS27"/>
  <c r="AT27"/>
  <c r="AU27"/>
  <c r="AW27"/>
  <c r="CI27"/>
  <c r="CT27"/>
  <c r="CW27"/>
  <c r="X24"/>
  <c r="Y24"/>
  <c r="Z24"/>
  <c r="AC24"/>
  <c r="AD24"/>
  <c r="AE24"/>
  <c r="AG24"/>
  <c r="AM24"/>
  <c r="AN24"/>
  <c r="AO24"/>
  <c r="AP24"/>
  <c r="AR24"/>
  <c r="AX24"/>
  <c r="AS24"/>
  <c r="AT24"/>
  <c r="AU24"/>
  <c r="AW24"/>
  <c r="BD105"/>
  <c r="BE105"/>
  <c r="BF105"/>
  <c r="BI105"/>
  <c r="BJ105"/>
  <c r="BK105"/>
  <c r="BT105"/>
  <c r="BU105"/>
  <c r="BV105"/>
  <c r="BX105"/>
  <c r="BM105"/>
  <c r="BS105"/>
  <c r="CD105"/>
  <c r="CG105"/>
  <c r="BY105"/>
  <c r="BZ105"/>
  <c r="CA105"/>
  <c r="CC105"/>
  <c r="CJ105"/>
  <c r="CK105"/>
  <c r="CL105"/>
  <c r="BD85"/>
  <c r="BE85"/>
  <c r="BF85"/>
  <c r="BI85"/>
  <c r="BJ85"/>
  <c r="BK85"/>
  <c r="BT85"/>
  <c r="BU85"/>
  <c r="BV85"/>
  <c r="BY85"/>
  <c r="BZ85"/>
  <c r="CA85"/>
  <c r="CJ85"/>
  <c r="CK85"/>
  <c r="CL85"/>
  <c r="CO85"/>
  <c r="CP85"/>
  <c r="CQ85"/>
  <c r="BD94"/>
  <c r="BE94"/>
  <c r="BF94"/>
  <c r="BH94"/>
  <c r="BI94"/>
  <c r="BJ94"/>
  <c r="BK94"/>
  <c r="BM94"/>
  <c r="BT94"/>
  <c r="BU94"/>
  <c r="BV94"/>
  <c r="BX94"/>
  <c r="BY94"/>
  <c r="BZ94"/>
  <c r="CA94"/>
  <c r="CJ94"/>
  <c r="CK94"/>
  <c r="CL94"/>
  <c r="CN94"/>
  <c r="CC94"/>
  <c r="CI94"/>
  <c r="CT94"/>
  <c r="CW94"/>
  <c r="CO94"/>
  <c r="CP94"/>
  <c r="CQ94"/>
  <c r="BD88"/>
  <c r="BE88"/>
  <c r="BF88"/>
  <c r="BI88"/>
  <c r="BJ88"/>
  <c r="BK88"/>
  <c r="BT88"/>
  <c r="BU88"/>
  <c r="BV88"/>
  <c r="BX88"/>
  <c r="BY88"/>
  <c r="BZ88"/>
  <c r="CA88"/>
  <c r="CC88"/>
  <c r="CJ88"/>
  <c r="CK88"/>
  <c r="CL88"/>
  <c r="CO88"/>
  <c r="CP88"/>
  <c r="CQ88"/>
  <c r="BD104"/>
  <c r="BE104"/>
  <c r="BF104"/>
  <c r="BI104"/>
  <c r="BJ104"/>
  <c r="BK104"/>
  <c r="BT104"/>
  <c r="BU104"/>
  <c r="BV104"/>
  <c r="BY104"/>
  <c r="BZ104"/>
  <c r="CA104"/>
  <c r="CJ104"/>
  <c r="CK104"/>
  <c r="CL104"/>
  <c r="CN104"/>
  <c r="CO104"/>
  <c r="CP104"/>
  <c r="CQ104"/>
  <c r="CS104"/>
  <c r="BD89"/>
  <c r="BE89"/>
  <c r="BF89"/>
  <c r="BI89"/>
  <c r="BJ89"/>
  <c r="BK89"/>
  <c r="BT89"/>
  <c r="BU89"/>
  <c r="BV89"/>
  <c r="BY89"/>
  <c r="BZ89"/>
  <c r="CA89"/>
  <c r="CC89"/>
  <c r="CJ89"/>
  <c r="CK89"/>
  <c r="CL89"/>
  <c r="CO89"/>
  <c r="CP89"/>
  <c r="CQ89"/>
  <c r="CS89"/>
  <c r="CN89"/>
  <c r="CU89"/>
  <c r="BD87"/>
  <c r="BE87"/>
  <c r="BF87"/>
  <c r="BH87"/>
  <c r="BN87"/>
  <c r="BI87"/>
  <c r="BJ87"/>
  <c r="BK87"/>
  <c r="BT87"/>
  <c r="BU87"/>
  <c r="BV87"/>
  <c r="BX87"/>
  <c r="BM87"/>
  <c r="BS87"/>
  <c r="CD87"/>
  <c r="CG87"/>
  <c r="BY87"/>
  <c r="BZ87"/>
  <c r="CA87"/>
  <c r="CJ87"/>
  <c r="CK87"/>
  <c r="CL87"/>
  <c r="CN87"/>
  <c r="CO87"/>
  <c r="CP87"/>
  <c r="CQ87"/>
  <c r="BD86"/>
  <c r="BE86"/>
  <c r="BF86"/>
  <c r="BI86"/>
  <c r="BJ86"/>
  <c r="BK86"/>
  <c r="BT86"/>
  <c r="BU86"/>
  <c r="BV86"/>
  <c r="BX86"/>
  <c r="BY86"/>
  <c r="BZ86"/>
  <c r="CA86"/>
  <c r="CC86"/>
  <c r="CJ86"/>
  <c r="CK86"/>
  <c r="CL86"/>
  <c r="CN86"/>
  <c r="CO86"/>
  <c r="CP86"/>
  <c r="CQ86"/>
  <c r="BD96"/>
  <c r="BE96"/>
  <c r="BF96"/>
  <c r="BH96"/>
  <c r="BN96"/>
  <c r="BI96"/>
  <c r="BJ96"/>
  <c r="BK96"/>
  <c r="BM96"/>
  <c r="BT96"/>
  <c r="BU96"/>
  <c r="BV96"/>
  <c r="BY96"/>
  <c r="BZ96"/>
  <c r="CA96"/>
  <c r="CJ96"/>
  <c r="CK96"/>
  <c r="CL96"/>
  <c r="CN96"/>
  <c r="CO96"/>
  <c r="CP96"/>
  <c r="CQ96"/>
  <c r="BD93"/>
  <c r="BE93"/>
  <c r="BF93"/>
  <c r="BI93"/>
  <c r="BJ93"/>
  <c r="BK93"/>
  <c r="BT93"/>
  <c r="BU93"/>
  <c r="BV93"/>
  <c r="BY93"/>
  <c r="BZ93"/>
  <c r="CA93"/>
  <c r="CJ93"/>
  <c r="CK93"/>
  <c r="CL93"/>
  <c r="CO93"/>
  <c r="CP93"/>
  <c r="CQ93"/>
  <c r="BD90"/>
  <c r="BE90"/>
  <c r="BF90"/>
  <c r="BH90"/>
  <c r="BI90"/>
  <c r="BJ90"/>
  <c r="BK90"/>
  <c r="BM90"/>
  <c r="BT90"/>
  <c r="BU90"/>
  <c r="BV90"/>
  <c r="BX90"/>
  <c r="BY90"/>
  <c r="BZ90"/>
  <c r="CA90"/>
  <c r="CJ90"/>
  <c r="CK90"/>
  <c r="CL90"/>
  <c r="CN90"/>
  <c r="CO90"/>
  <c r="CP90"/>
  <c r="CQ90"/>
  <c r="CS90"/>
  <c r="BD92"/>
  <c r="BE92"/>
  <c r="BF92"/>
  <c r="BI92"/>
  <c r="BJ92"/>
  <c r="BK92"/>
  <c r="BT92"/>
  <c r="BU92"/>
  <c r="BV92"/>
  <c r="BX92"/>
  <c r="BY92"/>
  <c r="BZ92"/>
  <c r="CA92"/>
  <c r="CJ92"/>
  <c r="CK92"/>
  <c r="CL92"/>
  <c r="CO92"/>
  <c r="CP92"/>
  <c r="CQ92"/>
  <c r="BD82"/>
  <c r="BE82"/>
  <c r="BF82"/>
  <c r="BH82"/>
  <c r="BN82"/>
  <c r="BI82"/>
  <c r="BJ82"/>
  <c r="BK82"/>
  <c r="BM82"/>
  <c r="BS82"/>
  <c r="BT82"/>
  <c r="BU82"/>
  <c r="BV82"/>
  <c r="BX82"/>
  <c r="CD82"/>
  <c r="CG82"/>
  <c r="BY82"/>
  <c r="BZ82"/>
  <c r="CA82"/>
  <c r="CJ82"/>
  <c r="CK82"/>
  <c r="CL82"/>
  <c r="CN82"/>
  <c r="CO82"/>
  <c r="CP82"/>
  <c r="CQ82"/>
  <c r="X20"/>
  <c r="Y20"/>
  <c r="Z20"/>
  <c r="AB20"/>
  <c r="AC20"/>
  <c r="AD20"/>
  <c r="AE20"/>
  <c r="AN20"/>
  <c r="AO20"/>
  <c r="AP20"/>
  <c r="AR20"/>
  <c r="AG20"/>
  <c r="AM20"/>
  <c r="AX20"/>
  <c r="BA20"/>
  <c r="AS20"/>
  <c r="AT20"/>
  <c r="AU20"/>
  <c r="BD20"/>
  <c r="BE20"/>
  <c r="BF20"/>
  <c r="BI20"/>
  <c r="BJ20"/>
  <c r="BK20"/>
  <c r="BT20"/>
  <c r="BU20"/>
  <c r="BV20"/>
  <c r="BX20"/>
  <c r="BY20"/>
  <c r="BZ20"/>
  <c r="CA20"/>
  <c r="CC20"/>
  <c r="CJ20"/>
  <c r="CK20"/>
  <c r="CL20"/>
  <c r="X21"/>
  <c r="Y21"/>
  <c r="Z21"/>
  <c r="AC21"/>
  <c r="AD21"/>
  <c r="AE21"/>
  <c r="AN21"/>
  <c r="AO21"/>
  <c r="AP21"/>
  <c r="AS21"/>
  <c r="AT21"/>
  <c r="AU21"/>
  <c r="BD21"/>
  <c r="BE21"/>
  <c r="BF21"/>
  <c r="BI21"/>
  <c r="BJ21"/>
  <c r="BK21"/>
  <c r="BT21"/>
  <c r="BU21"/>
  <c r="BV21"/>
  <c r="CJ21"/>
  <c r="CK21"/>
  <c r="CL21"/>
  <c r="X18"/>
  <c r="Y18"/>
  <c r="Z18"/>
  <c r="AC18"/>
  <c r="AD18"/>
  <c r="AE18"/>
  <c r="AG18"/>
  <c r="AN18"/>
  <c r="AO18"/>
  <c r="AP18"/>
  <c r="AS18"/>
  <c r="AT18"/>
  <c r="AU18"/>
  <c r="BD18"/>
  <c r="BE18"/>
  <c r="BF18"/>
  <c r="BI18"/>
  <c r="BJ18"/>
  <c r="BK18"/>
  <c r="BM18"/>
  <c r="BS18"/>
  <c r="BT18"/>
  <c r="BU18"/>
  <c r="BV18"/>
  <c r="BX18"/>
  <c r="CD18"/>
  <c r="CG18"/>
  <c r="BY18"/>
  <c r="BZ18"/>
  <c r="CA18"/>
  <c r="CJ18"/>
  <c r="CK18"/>
  <c r="CL18"/>
  <c r="CO18"/>
  <c r="CP18"/>
  <c r="CQ18"/>
  <c r="CS18"/>
  <c r="X19"/>
  <c r="Y19"/>
  <c r="Z19"/>
  <c r="AC19"/>
  <c r="AD19"/>
  <c r="AE19"/>
  <c r="AN19"/>
  <c r="AO19"/>
  <c r="AP19"/>
  <c r="AR19"/>
  <c r="AG19"/>
  <c r="AM19"/>
  <c r="AX19"/>
  <c r="BA19"/>
  <c r="AS19"/>
  <c r="AT19"/>
  <c r="AU19"/>
  <c r="AW19"/>
  <c r="BD19"/>
  <c r="BE19"/>
  <c r="BF19"/>
  <c r="BH19"/>
  <c r="BI19"/>
  <c r="BJ19"/>
  <c r="BK19"/>
  <c r="BT19"/>
  <c r="BU19"/>
  <c r="BV19"/>
  <c r="BY19"/>
  <c r="BZ19"/>
  <c r="CA19"/>
  <c r="CC19"/>
  <c r="CJ19"/>
  <c r="CK19"/>
  <c r="CL19"/>
  <c r="CO19"/>
  <c r="CP19"/>
  <c r="CQ19"/>
  <c r="X17"/>
  <c r="Y17"/>
  <c r="Z17"/>
  <c r="AB17"/>
  <c r="AH17"/>
  <c r="AC17"/>
  <c r="AD17"/>
  <c r="AE17"/>
  <c r="AG17"/>
  <c r="AN17"/>
  <c r="AO17"/>
  <c r="AP17"/>
  <c r="AR17"/>
  <c r="AS17"/>
  <c r="AT17"/>
  <c r="AU17"/>
  <c r="AW17"/>
  <c r="BD17"/>
  <c r="BE17"/>
  <c r="BF17"/>
  <c r="BI17"/>
  <c r="BJ17"/>
  <c r="BK17"/>
  <c r="BM17"/>
  <c r="BT17"/>
  <c r="BU17"/>
  <c r="BV17"/>
  <c r="BY17"/>
  <c r="BZ17"/>
  <c r="CA17"/>
  <c r="CJ17"/>
  <c r="CK17"/>
  <c r="CL17"/>
  <c r="CN17"/>
  <c r="CO17"/>
  <c r="CP17"/>
  <c r="CQ17"/>
  <c r="CS17"/>
  <c r="CU17"/>
  <c r="X9"/>
  <c r="Y9"/>
  <c r="Z9"/>
  <c r="AB9"/>
  <c r="AH9"/>
  <c r="AK9"/>
  <c r="AC9"/>
  <c r="AD9"/>
  <c r="AE9"/>
  <c r="AG9"/>
  <c r="AN9"/>
  <c r="AO9"/>
  <c r="AP9"/>
  <c r="AS9"/>
  <c r="AT9"/>
  <c r="AU9"/>
  <c r="BD9"/>
  <c r="BE9"/>
  <c r="BF9"/>
  <c r="BI9"/>
  <c r="BJ9"/>
  <c r="BK9"/>
  <c r="BT9"/>
  <c r="BU9"/>
  <c r="BV9"/>
  <c r="BY9"/>
  <c r="BZ9"/>
  <c r="CA9"/>
  <c r="CC9"/>
  <c r="CJ9"/>
  <c r="CK9"/>
  <c r="CL9"/>
  <c r="CN9"/>
  <c r="CO9"/>
  <c r="CP9"/>
  <c r="CQ9"/>
  <c r="CS9"/>
  <c r="X10"/>
  <c r="Y10"/>
  <c r="Z10"/>
  <c r="AC10"/>
  <c r="AD10"/>
  <c r="AE10"/>
  <c r="AG10"/>
  <c r="AM10"/>
  <c r="AN10"/>
  <c r="AO10"/>
  <c r="AP10"/>
  <c r="AS10"/>
  <c r="AT10"/>
  <c r="AU10"/>
  <c r="BD10"/>
  <c r="BE10"/>
  <c r="BF10"/>
  <c r="BI10"/>
  <c r="BJ10"/>
  <c r="BK10"/>
  <c r="BM10"/>
  <c r="BT10"/>
  <c r="BU10"/>
  <c r="BV10"/>
  <c r="BY10"/>
  <c r="BZ10"/>
  <c r="CA10"/>
  <c r="CJ10"/>
  <c r="CK10"/>
  <c r="CL10"/>
  <c r="CO10"/>
  <c r="CP10"/>
  <c r="CQ10"/>
  <c r="X11"/>
  <c r="Y11"/>
  <c r="Z11"/>
  <c r="AC11"/>
  <c r="AD11"/>
  <c r="AE11"/>
  <c r="AN11"/>
  <c r="AO11"/>
  <c r="AP11"/>
  <c r="AS11"/>
  <c r="AT11"/>
  <c r="AU11"/>
  <c r="AW11"/>
  <c r="BD11"/>
  <c r="BE11"/>
  <c r="BF11"/>
  <c r="BI11"/>
  <c r="BJ11"/>
  <c r="BK11"/>
  <c r="BM11"/>
  <c r="BS11"/>
  <c r="BT11"/>
  <c r="BU11"/>
  <c r="BV11"/>
  <c r="BX11"/>
  <c r="CD11"/>
  <c r="CG11"/>
  <c r="BY11"/>
  <c r="BZ11"/>
  <c r="CA11"/>
  <c r="CC11"/>
  <c r="CJ11"/>
  <c r="CK11"/>
  <c r="CL11"/>
  <c r="CO11"/>
  <c r="CP11"/>
  <c r="CQ11"/>
  <c r="X13"/>
  <c r="Y13"/>
  <c r="Z13"/>
  <c r="AB13"/>
  <c r="AH13"/>
  <c r="AC13"/>
  <c r="AD13"/>
  <c r="AE13"/>
  <c r="AG13"/>
  <c r="AN13"/>
  <c r="AO13"/>
  <c r="AP13"/>
  <c r="AR13"/>
  <c r="AS13"/>
  <c r="AT13"/>
  <c r="AU13"/>
  <c r="BD13"/>
  <c r="BE13"/>
  <c r="BF13"/>
  <c r="BI13"/>
  <c r="BJ13"/>
  <c r="BK13"/>
  <c r="BM13"/>
  <c r="BT13"/>
  <c r="BU13"/>
  <c r="BV13"/>
  <c r="BX13"/>
  <c r="BY13"/>
  <c r="BZ13"/>
  <c r="CA13"/>
  <c r="CJ13"/>
  <c r="CK13"/>
  <c r="CL13"/>
  <c r="CO13"/>
  <c r="CP13"/>
  <c r="CQ13"/>
  <c r="CS13"/>
  <c r="X12"/>
  <c r="Y12"/>
  <c r="Z12"/>
  <c r="AB12"/>
  <c r="AH12"/>
  <c r="AC12"/>
  <c r="AD12"/>
  <c r="AE12"/>
  <c r="AN12"/>
  <c r="AO12"/>
  <c r="AP12"/>
  <c r="AS12"/>
  <c r="AT12"/>
  <c r="AU12"/>
  <c r="BD12"/>
  <c r="BE12"/>
  <c r="BF12"/>
  <c r="BI12"/>
  <c r="BJ12"/>
  <c r="BK12"/>
  <c r="BT12"/>
  <c r="BU12"/>
  <c r="BV12"/>
  <c r="BY12"/>
  <c r="BZ12"/>
  <c r="CA12"/>
  <c r="CC12"/>
  <c r="CJ12"/>
  <c r="CK12"/>
  <c r="CL12"/>
  <c r="CN12"/>
  <c r="CO12"/>
  <c r="CP12"/>
  <c r="CQ12"/>
  <c r="DH17"/>
  <c r="DH18"/>
  <c r="DH19"/>
  <c r="X16"/>
  <c r="Y16"/>
  <c r="Z16"/>
  <c r="AB16"/>
  <c r="AH16"/>
  <c r="AC16"/>
  <c r="AD16"/>
  <c r="AE16"/>
  <c r="AN16"/>
  <c r="AO16"/>
  <c r="AP16"/>
  <c r="AS16"/>
  <c r="AT16"/>
  <c r="AU16"/>
  <c r="BD16"/>
  <c r="BE16"/>
  <c r="BF16"/>
  <c r="BH16"/>
  <c r="BI16"/>
  <c r="BJ16"/>
  <c r="BK16"/>
  <c r="BM16"/>
  <c r="BO16"/>
  <c r="BT16"/>
  <c r="BU16"/>
  <c r="BV16"/>
  <c r="BY16"/>
  <c r="BZ16"/>
  <c r="CA16"/>
  <c r="CJ16"/>
  <c r="CK16"/>
  <c r="CL16"/>
  <c r="CO16"/>
  <c r="CP16"/>
  <c r="CQ16"/>
  <c r="CS16"/>
  <c r="CI126"/>
  <c r="BO117"/>
  <c r="DH113"/>
  <c r="DH114"/>
  <c r="DH115"/>
  <c r="DH116"/>
  <c r="CI112"/>
  <c r="BQ106"/>
  <c r="BO91"/>
  <c r="BS91"/>
  <c r="CN71"/>
  <c r="CC13"/>
  <c r="CI13"/>
  <c r="CS19"/>
  <c r="AW31"/>
  <c r="AR41"/>
  <c r="CS109"/>
  <c r="CN19"/>
  <c r="AR31"/>
  <c r="BM109"/>
  <c r="BS109"/>
  <c r="BH13"/>
  <c r="BX85"/>
  <c r="BM85"/>
  <c r="BS85"/>
  <c r="CD85"/>
  <c r="CG85"/>
  <c r="CC90"/>
  <c r="CS88"/>
  <c r="BX109"/>
  <c r="BX104"/>
  <c r="CS47"/>
  <c r="BX108"/>
  <c r="CN109"/>
  <c r="AB54"/>
  <c r="AH54"/>
  <c r="AB52"/>
  <c r="AH52"/>
  <c r="AK52"/>
  <c r="CS82"/>
  <c r="AG29"/>
  <c r="AM29"/>
  <c r="CS30"/>
  <c r="CI54"/>
  <c r="AG47"/>
  <c r="AB47"/>
  <c r="AI47"/>
  <c r="CN184"/>
  <c r="CT184"/>
  <c r="CN31"/>
  <c r="AW56"/>
  <c r="AH67"/>
  <c r="CI24"/>
  <c r="AR73"/>
  <c r="CS111"/>
  <c r="CN111"/>
  <c r="CU111"/>
  <c r="BH88"/>
  <c r="BN88"/>
  <c r="BQ88"/>
  <c r="CN85"/>
  <c r="AB31"/>
  <c r="AH31"/>
  <c r="CS62"/>
  <c r="AB18"/>
  <c r="AH18"/>
  <c r="AK18"/>
  <c r="AG52"/>
  <c r="BX140"/>
  <c r="CD140"/>
  <c r="CG140"/>
  <c r="AG11"/>
  <c r="AM11"/>
  <c r="CN10"/>
  <c r="AR9"/>
  <c r="CI19"/>
  <c r="CC92"/>
  <c r="CS11"/>
  <c r="CS10"/>
  <c r="BM9"/>
  <c r="BS9"/>
  <c r="AW9"/>
  <c r="BC9"/>
  <c r="BH17"/>
  <c r="BX19"/>
  <c r="BQ82"/>
  <c r="BH92"/>
  <c r="BN92"/>
  <c r="AR42"/>
  <c r="AB34"/>
  <c r="CN26"/>
  <c r="AG46"/>
  <c r="CN69"/>
  <c r="AR69"/>
  <c r="AG72"/>
  <c r="AM72"/>
  <c r="BH11"/>
  <c r="BX10"/>
  <c r="AB10"/>
  <c r="AH10"/>
  <c r="AK10"/>
  <c r="BH104"/>
  <c r="BN104"/>
  <c r="AB24"/>
  <c r="AH24"/>
  <c r="AK24"/>
  <c r="AG25"/>
  <c r="AB50"/>
  <c r="AH50"/>
  <c r="AK50"/>
  <c r="AB62"/>
  <c r="AH62"/>
  <c r="AK62"/>
  <c r="AR71"/>
  <c r="BH108"/>
  <c r="BN108"/>
  <c r="BQ108"/>
  <c r="AB41"/>
  <c r="AR29"/>
  <c r="AX29"/>
  <c r="BA29"/>
  <c r="AB46"/>
  <c r="AH46"/>
  <c r="AK46"/>
  <c r="AG48"/>
  <c r="AB73"/>
  <c r="AH73"/>
  <c r="AK73"/>
  <c r="AG69"/>
  <c r="AM69"/>
  <c r="AR79"/>
  <c r="AB79"/>
  <c r="AH79"/>
  <c r="AK79"/>
  <c r="BX111"/>
  <c r="BX132"/>
  <c r="CD132"/>
  <c r="CG132"/>
  <c r="BX130"/>
  <c r="DK130"/>
  <c r="DO130"/>
  <c r="CS162"/>
  <c r="CS169"/>
  <c r="CS92"/>
  <c r="CS51"/>
  <c r="CS139"/>
  <c r="DI139"/>
  <c r="CS164"/>
  <c r="CN164"/>
  <c r="CU164"/>
  <c r="CN67"/>
  <c r="DI67"/>
  <c r="CN144"/>
  <c r="CN18"/>
  <c r="CN46"/>
  <c r="DI46"/>
  <c r="DE45"/>
  <c r="DE46"/>
  <c r="DH45"/>
  <c r="DH46"/>
  <c r="DJ46"/>
  <c r="CN121"/>
  <c r="CT175"/>
  <c r="DB175"/>
  <c r="DF175"/>
  <c r="CN165"/>
  <c r="CC108"/>
  <c r="CC143"/>
  <c r="CI143"/>
  <c r="CC162"/>
  <c r="CI162"/>
  <c r="CI161"/>
  <c r="CD165"/>
  <c r="BX168"/>
  <c r="BM21"/>
  <c r="BM92"/>
  <c r="AW10"/>
  <c r="BC10"/>
  <c r="AW46"/>
  <c r="AW50"/>
  <c r="AW67"/>
  <c r="AW18"/>
  <c r="BC18"/>
  <c r="AW52"/>
  <c r="CI52"/>
  <c r="AW48"/>
  <c r="AR30"/>
  <c r="AG30"/>
  <c r="AM30"/>
  <c r="AX30"/>
  <c r="BA30"/>
  <c r="AG27"/>
  <c r="AG36"/>
  <c r="CS176"/>
  <c r="CN183"/>
  <c r="CT183"/>
  <c r="DB183"/>
  <c r="DF183"/>
  <c r="CS177"/>
  <c r="CS183"/>
  <c r="CU183"/>
  <c r="CN163"/>
  <c r="CC163"/>
  <c r="BX163"/>
  <c r="CS141"/>
  <c r="DI141"/>
  <c r="CN145"/>
  <c r="CS128"/>
  <c r="CN131"/>
  <c r="CN138"/>
  <c r="CC139"/>
  <c r="CI139"/>
  <c r="CC129"/>
  <c r="CS125"/>
  <c r="DI125"/>
  <c r="DJ125"/>
  <c r="BH114"/>
  <c r="CC114"/>
  <c r="CN110"/>
  <c r="BM114"/>
  <c r="CS110"/>
  <c r="AB76"/>
  <c r="AH76"/>
  <c r="CS79"/>
  <c r="CN76"/>
  <c r="AW76"/>
  <c r="AR78"/>
  <c r="AG78"/>
  <c r="CN78"/>
  <c r="AG63"/>
  <c r="AR66"/>
  <c r="AG66"/>
  <c r="CN70"/>
  <c r="AW65"/>
  <c r="CN63"/>
  <c r="AW66"/>
  <c r="AB66"/>
  <c r="AH66"/>
  <c r="AH68"/>
  <c r="AB65"/>
  <c r="AH65"/>
  <c r="AG70"/>
  <c r="AR68"/>
  <c r="CS61"/>
  <c r="AR61"/>
  <c r="CS65"/>
  <c r="AR65"/>
  <c r="AW59"/>
  <c r="AR58"/>
  <c r="AK59"/>
  <c r="AR57"/>
  <c r="AG53"/>
  <c r="AR51"/>
  <c r="AG51"/>
  <c r="AM51"/>
  <c r="AX51"/>
  <c r="BA51"/>
  <c r="AB49"/>
  <c r="AR44"/>
  <c r="AG44"/>
  <c r="AM44"/>
  <c r="AX44"/>
  <c r="BA44"/>
  <c r="CN24"/>
  <c r="CS25"/>
  <c r="CS24"/>
  <c r="AR37"/>
  <c r="AG37"/>
  <c r="AB26"/>
  <c r="AH26"/>
  <c r="AK26"/>
  <c r="AR35"/>
  <c r="AW23"/>
  <c r="AB23"/>
  <c r="AH23"/>
  <c r="AK23"/>
  <c r="AR26"/>
  <c r="AB35"/>
  <c r="AH35"/>
  <c r="AK35"/>
  <c r="AR23"/>
  <c r="BN90"/>
  <c r="CS93"/>
  <c r="BX93"/>
  <c r="BM93"/>
  <c r="BS93"/>
  <c r="CS86"/>
  <c r="CC87"/>
  <c r="BX89"/>
  <c r="BM89"/>
  <c r="BS89"/>
  <c r="CD89"/>
  <c r="CG89"/>
  <c r="CN93"/>
  <c r="CS96"/>
  <c r="BX96"/>
  <c r="BH86"/>
  <c r="BN86"/>
  <c r="AG21"/>
  <c r="AB21"/>
  <c r="AI21"/>
  <c r="CC17"/>
  <c r="BH18"/>
  <c r="BN18"/>
  <c r="BQ18"/>
  <c r="BH20"/>
  <c r="AW21"/>
  <c r="BC21"/>
  <c r="AH21"/>
  <c r="BM20"/>
  <c r="AW12"/>
  <c r="AR12"/>
  <c r="AY12"/>
  <c r="BM12"/>
  <c r="CN16"/>
  <c r="CC16"/>
  <c r="AR16"/>
  <c r="AU216"/>
  <c r="AT216"/>
  <c r="AS216"/>
  <c r="AW216"/>
  <c r="AN216"/>
  <c r="AO216"/>
  <c r="AP216"/>
  <c r="AR216"/>
  <c r="AY216"/>
  <c r="AE216"/>
  <c r="AD216"/>
  <c r="AC216"/>
  <c r="Z216"/>
  <c r="X216"/>
  <c r="Y216"/>
  <c r="AB216"/>
  <c r="AG216"/>
  <c r="AI216"/>
  <c r="CQ215"/>
  <c r="CP215"/>
  <c r="CO215"/>
  <c r="CL215"/>
  <c r="CK215"/>
  <c r="CJ215"/>
  <c r="CN215"/>
  <c r="CS215"/>
  <c r="CU215"/>
  <c r="AU215"/>
  <c r="AT215"/>
  <c r="AS215"/>
  <c r="AP215"/>
  <c r="AO215"/>
  <c r="AN215"/>
  <c r="AE215"/>
  <c r="AD215"/>
  <c r="AC215"/>
  <c r="Z215"/>
  <c r="Y215"/>
  <c r="X215"/>
  <c r="DE214"/>
  <c r="DE215"/>
  <c r="DE216"/>
  <c r="CQ214"/>
  <c r="CO214"/>
  <c r="CP214"/>
  <c r="CS214"/>
  <c r="CJ214"/>
  <c r="CK214"/>
  <c r="CL214"/>
  <c r="CN214"/>
  <c r="CU214"/>
  <c r="AU214"/>
  <c r="AT214"/>
  <c r="AS214"/>
  <c r="AP214"/>
  <c r="AO214"/>
  <c r="AN214"/>
  <c r="AE214"/>
  <c r="AD214"/>
  <c r="AC214"/>
  <c r="Z214"/>
  <c r="Y214"/>
  <c r="X214"/>
  <c r="CQ213"/>
  <c r="CO213"/>
  <c r="CP213"/>
  <c r="CS213"/>
  <c r="CL213"/>
  <c r="CK213"/>
  <c r="CJ213"/>
  <c r="AU213"/>
  <c r="AT213"/>
  <c r="AS213"/>
  <c r="AP213"/>
  <c r="AO213"/>
  <c r="AN213"/>
  <c r="AE213"/>
  <c r="AD213"/>
  <c r="AC213"/>
  <c r="AG213"/>
  <c r="Z213"/>
  <c r="Y213"/>
  <c r="X213"/>
  <c r="B213"/>
  <c r="B214"/>
  <c r="B215"/>
  <c r="B216"/>
  <c r="B217"/>
  <c r="CQ201"/>
  <c r="CP201"/>
  <c r="CO201"/>
  <c r="CL201"/>
  <c r="CK201"/>
  <c r="CJ201"/>
  <c r="CA201"/>
  <c r="BZ201"/>
  <c r="BY201"/>
  <c r="CC201"/>
  <c r="CI201"/>
  <c r="BV201"/>
  <c r="BU201"/>
  <c r="BT201"/>
  <c r="BS201"/>
  <c r="CQ200"/>
  <c r="CP200"/>
  <c r="CO200"/>
  <c r="CL200"/>
  <c r="CK200"/>
  <c r="CJ200"/>
  <c r="CN200"/>
  <c r="CS200"/>
  <c r="CU200"/>
  <c r="CA200"/>
  <c r="BZ200"/>
  <c r="BY200"/>
  <c r="BV200"/>
  <c r="BU200"/>
  <c r="BT200"/>
  <c r="CQ199"/>
  <c r="CP199"/>
  <c r="CO199"/>
  <c r="CS199"/>
  <c r="CL199"/>
  <c r="CK199"/>
  <c r="CJ199"/>
  <c r="CA199"/>
  <c r="BZ199"/>
  <c r="BY199"/>
  <c r="BV199"/>
  <c r="BT199"/>
  <c r="BU199"/>
  <c r="BX199"/>
  <c r="DE198"/>
  <c r="DE199"/>
  <c r="DE200"/>
  <c r="DE201"/>
  <c r="CQ198"/>
  <c r="CP198"/>
  <c r="CO198"/>
  <c r="CS198"/>
  <c r="CL198"/>
  <c r="CK198"/>
  <c r="CJ198"/>
  <c r="CA198"/>
  <c r="BZ198"/>
  <c r="BY198"/>
  <c r="BV198"/>
  <c r="BT198"/>
  <c r="BU198"/>
  <c r="BX198"/>
  <c r="BS198"/>
  <c r="A198"/>
  <c r="A199"/>
  <c r="A200"/>
  <c r="A201"/>
  <c r="A202"/>
  <c r="A203"/>
  <c r="A204"/>
  <c r="A205"/>
  <c r="A206"/>
  <c r="CQ197"/>
  <c r="CP197"/>
  <c r="CO197"/>
  <c r="CS197"/>
  <c r="CL197"/>
  <c r="CK197"/>
  <c r="CJ197"/>
  <c r="CA197"/>
  <c r="BZ197"/>
  <c r="BY197"/>
  <c r="CC197"/>
  <c r="BV197"/>
  <c r="BU197"/>
  <c r="BT197"/>
  <c r="B197"/>
  <c r="B198"/>
  <c r="B199"/>
  <c r="B200"/>
  <c r="B201"/>
  <c r="B202"/>
  <c r="B203"/>
  <c r="B204"/>
  <c r="B205"/>
  <c r="B206"/>
  <c r="CQ179"/>
  <c r="CP179"/>
  <c r="CO179"/>
  <c r="CL179"/>
  <c r="CK179"/>
  <c r="CJ179"/>
  <c r="CN179"/>
  <c r="CT179"/>
  <c r="CQ178"/>
  <c r="CP178"/>
  <c r="CO178"/>
  <c r="CL178"/>
  <c r="CK178"/>
  <c r="CJ178"/>
  <c r="B175"/>
  <c r="CQ167"/>
  <c r="CO167"/>
  <c r="CP167"/>
  <c r="CS167"/>
  <c r="CL167"/>
  <c r="CK167"/>
  <c r="CJ167"/>
  <c r="CN167"/>
  <c r="CA167"/>
  <c r="BZ167"/>
  <c r="BY167"/>
  <c r="BV167"/>
  <c r="BU167"/>
  <c r="BT167"/>
  <c r="BV172"/>
  <c r="BU172"/>
  <c r="BT172"/>
  <c r="B160"/>
  <c r="B161"/>
  <c r="B162"/>
  <c r="B163"/>
  <c r="B164"/>
  <c r="B165"/>
  <c r="B166"/>
  <c r="B167"/>
  <c r="B168"/>
  <c r="B169"/>
  <c r="CL120"/>
  <c r="CK120"/>
  <c r="CJ120"/>
  <c r="CA120"/>
  <c r="BZ120"/>
  <c r="BY120"/>
  <c r="CC120"/>
  <c r="BV120"/>
  <c r="BU120"/>
  <c r="BT120"/>
  <c r="BV151"/>
  <c r="BU151"/>
  <c r="BT151"/>
  <c r="CQ116"/>
  <c r="CP116"/>
  <c r="CO116"/>
  <c r="CL116"/>
  <c r="CK116"/>
  <c r="CJ116"/>
  <c r="CN116"/>
  <c r="CA116"/>
  <c r="BZ116"/>
  <c r="BY116"/>
  <c r="BV116"/>
  <c r="BU116"/>
  <c r="BT116"/>
  <c r="BK116"/>
  <c r="BJ116"/>
  <c r="BI116"/>
  <c r="BF116"/>
  <c r="BE116"/>
  <c r="BD116"/>
  <c r="CQ113"/>
  <c r="CP113"/>
  <c r="CO113"/>
  <c r="CL113"/>
  <c r="CK113"/>
  <c r="CJ113"/>
  <c r="CA113"/>
  <c r="BZ113"/>
  <c r="BY113"/>
  <c r="BV113"/>
  <c r="BU113"/>
  <c r="BT113"/>
  <c r="BK113"/>
  <c r="BI113"/>
  <c r="BJ113"/>
  <c r="BM113"/>
  <c r="BF113"/>
  <c r="BE113"/>
  <c r="BD113"/>
  <c r="DH83"/>
  <c r="DH84"/>
  <c r="CQ98"/>
  <c r="CP98"/>
  <c r="CO98"/>
  <c r="CL98"/>
  <c r="CK98"/>
  <c r="CJ98"/>
  <c r="CA98"/>
  <c r="BZ98"/>
  <c r="BY98"/>
  <c r="BV98"/>
  <c r="BU98"/>
  <c r="BT98"/>
  <c r="BK98"/>
  <c r="BJ98"/>
  <c r="BI98"/>
  <c r="BM98"/>
  <c r="BD98"/>
  <c r="BE98"/>
  <c r="BF98"/>
  <c r="BH98"/>
  <c r="BO98"/>
  <c r="BN98"/>
  <c r="DH77"/>
  <c r="DH78"/>
  <c r="DH79"/>
  <c r="DE77"/>
  <c r="DE78"/>
  <c r="DE79"/>
  <c r="CQ77"/>
  <c r="CP77"/>
  <c r="CO77"/>
  <c r="CL77"/>
  <c r="CK77"/>
  <c r="CJ77"/>
  <c r="AU77"/>
  <c r="AS77"/>
  <c r="AT77"/>
  <c r="AW77"/>
  <c r="AP77"/>
  <c r="AO77"/>
  <c r="AN77"/>
  <c r="AE77"/>
  <c r="AD77"/>
  <c r="AC77"/>
  <c r="AG77"/>
  <c r="X77"/>
  <c r="Y77"/>
  <c r="Z77"/>
  <c r="AB77"/>
  <c r="AH77"/>
  <c r="AJ77"/>
  <c r="AP80"/>
  <c r="AO80"/>
  <c r="AN80"/>
  <c r="AE80"/>
  <c r="AD80"/>
  <c r="AC80"/>
  <c r="Z80"/>
  <c r="Y80"/>
  <c r="X80"/>
  <c r="DH62"/>
  <c r="DH63"/>
  <c r="DH64"/>
  <c r="DH65"/>
  <c r="DH66"/>
  <c r="DH67"/>
  <c r="DH68"/>
  <c r="DH69"/>
  <c r="DH70"/>
  <c r="DH71"/>
  <c r="DE62"/>
  <c r="DE63"/>
  <c r="DE64"/>
  <c r="DE65"/>
  <c r="CQ64"/>
  <c r="CP64"/>
  <c r="CO64"/>
  <c r="CL64"/>
  <c r="CK64"/>
  <c r="CJ64"/>
  <c r="AU64"/>
  <c r="AT64"/>
  <c r="AS64"/>
  <c r="AP64"/>
  <c r="AO64"/>
  <c r="AN64"/>
  <c r="AE64"/>
  <c r="AD64"/>
  <c r="AC64"/>
  <c r="AG64"/>
  <c r="Z64"/>
  <c r="Y64"/>
  <c r="X64"/>
  <c r="DH47"/>
  <c r="DE47"/>
  <c r="CQ45"/>
  <c r="CP45"/>
  <c r="CO45"/>
  <c r="CL45"/>
  <c r="CJ45"/>
  <c r="CK45"/>
  <c r="CN45"/>
  <c r="AU45"/>
  <c r="AT45"/>
  <c r="AS45"/>
  <c r="AP45"/>
  <c r="AO45"/>
  <c r="AN45"/>
  <c r="AR45"/>
  <c r="AC45"/>
  <c r="AD45"/>
  <c r="AE45"/>
  <c r="AG45"/>
  <c r="AM45"/>
  <c r="AX45"/>
  <c r="Z45"/>
  <c r="Y45"/>
  <c r="X45"/>
  <c r="CL33"/>
  <c r="CK33"/>
  <c r="CJ33"/>
  <c r="AU33"/>
  <c r="AT33"/>
  <c r="AS33"/>
  <c r="AP33"/>
  <c r="AO33"/>
  <c r="AN33"/>
  <c r="AE33"/>
  <c r="AC33"/>
  <c r="AD33"/>
  <c r="AG33"/>
  <c r="X33"/>
  <c r="Y33"/>
  <c r="Z33"/>
  <c r="AB33"/>
  <c r="AH33"/>
  <c r="AJ33"/>
  <c r="AL33"/>
  <c r="CQ32"/>
  <c r="CP32"/>
  <c r="CO32"/>
  <c r="CS32"/>
  <c r="CJ32"/>
  <c r="CK32"/>
  <c r="CL32"/>
  <c r="CN32"/>
  <c r="AS32"/>
  <c r="AT32"/>
  <c r="AU32"/>
  <c r="AW32"/>
  <c r="CI32"/>
  <c r="CT32"/>
  <c r="CV32"/>
  <c r="AP32"/>
  <c r="AO32"/>
  <c r="AN32"/>
  <c r="AR32"/>
  <c r="AC32"/>
  <c r="AD32"/>
  <c r="AE32"/>
  <c r="AG32"/>
  <c r="AM32"/>
  <c r="AX32"/>
  <c r="AZ32"/>
  <c r="BB32"/>
  <c r="Z32"/>
  <c r="Y32"/>
  <c r="X32"/>
  <c r="B16"/>
  <c r="B17"/>
  <c r="B18"/>
  <c r="B19"/>
  <c r="B20"/>
  <c r="B21"/>
  <c r="CA8"/>
  <c r="BZ8"/>
  <c r="BY8"/>
  <c r="BV8"/>
  <c r="BU8"/>
  <c r="BT8"/>
  <c r="BK8"/>
  <c r="BJ8"/>
  <c r="BI8"/>
  <c r="BF8"/>
  <c r="BE8"/>
  <c r="BD8"/>
  <c r="BH8"/>
  <c r="AU8"/>
  <c r="AT8"/>
  <c r="AS8"/>
  <c r="AP8"/>
  <c r="AO8"/>
  <c r="AN8"/>
  <c r="AE8"/>
  <c r="AD8"/>
  <c r="AC8"/>
  <c r="Z8"/>
  <c r="Y8"/>
  <c r="X8"/>
  <c r="CQ6"/>
  <c r="CO6"/>
  <c r="CP6"/>
  <c r="CS6"/>
  <c r="CL6"/>
  <c r="CK6"/>
  <c r="CJ6"/>
  <c r="CA6"/>
  <c r="BZ6"/>
  <c r="BY6"/>
  <c r="CC6"/>
  <c r="BV6"/>
  <c r="BU6"/>
  <c r="BT6"/>
  <c r="BX6"/>
  <c r="BK6"/>
  <c r="BJ6"/>
  <c r="BI6"/>
  <c r="BF6"/>
  <c r="BE6"/>
  <c r="BD6"/>
  <c r="AU6"/>
  <c r="AS6"/>
  <c r="AT6"/>
  <c r="AW6"/>
  <c r="AP6"/>
  <c r="AO6"/>
  <c r="AN6"/>
  <c r="AE6"/>
  <c r="AC6"/>
  <c r="AD6"/>
  <c r="AG6"/>
  <c r="Z6"/>
  <c r="Y6"/>
  <c r="X6"/>
  <c r="O6"/>
  <c r="N6"/>
  <c r="M6"/>
  <c r="Q6"/>
  <c r="W6"/>
  <c r="J6"/>
  <c r="I6"/>
  <c r="H6"/>
  <c r="B6"/>
  <c r="DH166" i="1"/>
  <c r="BT140"/>
  <c r="BU140"/>
  <c r="BV140"/>
  <c r="BT141"/>
  <c r="BU141"/>
  <c r="BV141"/>
  <c r="BT142"/>
  <c r="BU142"/>
  <c r="BV142"/>
  <c r="BT143"/>
  <c r="BU143"/>
  <c r="BV143"/>
  <c r="BT144"/>
  <c r="BU144"/>
  <c r="BV144"/>
  <c r="BT145"/>
  <c r="BU145"/>
  <c r="BV145"/>
  <c r="BT146"/>
  <c r="BU146"/>
  <c r="BV146"/>
  <c r="BT147"/>
  <c r="BU147"/>
  <c r="BV147"/>
  <c r="DH150"/>
  <c r="A150"/>
  <c r="A151"/>
  <c r="A152"/>
  <c r="A153"/>
  <c r="A154"/>
  <c r="A155"/>
  <c r="A156"/>
  <c r="A157"/>
  <c r="A158"/>
  <c r="A159"/>
  <c r="A160"/>
  <c r="A161"/>
  <c r="A162"/>
  <c r="A163"/>
  <c r="BT153"/>
  <c r="BU153"/>
  <c r="BV153"/>
  <c r="BY153"/>
  <c r="BZ153"/>
  <c r="CA153"/>
  <c r="CO153"/>
  <c r="CP153"/>
  <c r="CQ153"/>
  <c r="A101"/>
  <c r="A102"/>
  <c r="A103"/>
  <c r="A104"/>
  <c r="A105"/>
  <c r="A106"/>
  <c r="A107"/>
  <c r="CJ58"/>
  <c r="CK58"/>
  <c r="CL58"/>
  <c r="CO58"/>
  <c r="CP58"/>
  <c r="CQ58"/>
  <c r="CI59"/>
  <c r="CJ59"/>
  <c r="CK59"/>
  <c r="CL59"/>
  <c r="CO59"/>
  <c r="CP59"/>
  <c r="CQ59"/>
  <c r="CI60"/>
  <c r="CJ60"/>
  <c r="CK60"/>
  <c r="CL60"/>
  <c r="CO60"/>
  <c r="CP60"/>
  <c r="CQ60"/>
  <c r="DH101"/>
  <c r="A86"/>
  <c r="A87"/>
  <c r="A88"/>
  <c r="A89"/>
  <c r="A90"/>
  <c r="A91"/>
  <c r="A92"/>
  <c r="A93"/>
  <c r="A94"/>
  <c r="A95"/>
  <c r="A96"/>
  <c r="A97"/>
  <c r="A98"/>
  <c r="DH86"/>
  <c r="AS34"/>
  <c r="AT34"/>
  <c r="AU34"/>
  <c r="AS35"/>
  <c r="AT35"/>
  <c r="AU35"/>
  <c r="AS36"/>
  <c r="AT36"/>
  <c r="AU36"/>
  <c r="AS37"/>
  <c r="AT37"/>
  <c r="AU37"/>
  <c r="AS38"/>
  <c r="AT38"/>
  <c r="AU38"/>
  <c r="A27"/>
  <c r="A28"/>
  <c r="A29"/>
  <c r="A30"/>
  <c r="A31"/>
  <c r="A32"/>
  <c r="A33"/>
  <c r="A34"/>
  <c r="A35"/>
  <c r="A36"/>
  <c r="A37"/>
  <c r="A38"/>
  <c r="A39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CQ48"/>
  <c r="CP48"/>
  <c r="CO48"/>
  <c r="CL48"/>
  <c r="CK48"/>
  <c r="CJ48"/>
  <c r="AU48"/>
  <c r="AT48"/>
  <c r="AS48"/>
  <c r="AP48"/>
  <c r="AO48"/>
  <c r="AN48"/>
  <c r="AE48"/>
  <c r="AD48"/>
  <c r="AC48"/>
  <c r="Z48"/>
  <c r="Y48"/>
  <c r="X48"/>
  <c r="CQ46"/>
  <c r="CP46"/>
  <c r="CO46"/>
  <c r="CL46"/>
  <c r="CK46"/>
  <c r="CJ46"/>
  <c r="AU46"/>
  <c r="AT46"/>
  <c r="AS46"/>
  <c r="AP46"/>
  <c r="AO46"/>
  <c r="AN46"/>
  <c r="AE46"/>
  <c r="AD46"/>
  <c r="AC46"/>
  <c r="Z46"/>
  <c r="Y46"/>
  <c r="X46"/>
  <c r="CQ44"/>
  <c r="CP44"/>
  <c r="CO44"/>
  <c r="CL44"/>
  <c r="CK44"/>
  <c r="CJ44"/>
  <c r="AU44"/>
  <c r="AT44"/>
  <c r="AS44"/>
  <c r="AP44"/>
  <c r="AO44"/>
  <c r="AN44"/>
  <c r="AE44"/>
  <c r="AD44"/>
  <c r="AC44"/>
  <c r="Z44"/>
  <c r="Y44"/>
  <c r="X44"/>
  <c r="CO138"/>
  <c r="CP138"/>
  <c r="CQ138"/>
  <c r="CO139"/>
  <c r="CP139"/>
  <c r="CQ139"/>
  <c r="CO140"/>
  <c r="CP140"/>
  <c r="CQ140"/>
  <c r="CO141"/>
  <c r="CP141"/>
  <c r="CQ141"/>
  <c r="CO142"/>
  <c r="CP142"/>
  <c r="CQ142"/>
  <c r="CO143"/>
  <c r="CP143"/>
  <c r="CQ143"/>
  <c r="CO144"/>
  <c r="CP144"/>
  <c r="CQ144"/>
  <c r="CO145"/>
  <c r="CP145"/>
  <c r="CQ145"/>
  <c r="CO146"/>
  <c r="CP146"/>
  <c r="CQ146"/>
  <c r="CO147"/>
  <c r="CP147"/>
  <c r="CQ147"/>
  <c r="CJ138"/>
  <c r="CK138"/>
  <c r="CL138"/>
  <c r="CJ139"/>
  <c r="CK139"/>
  <c r="CL139"/>
  <c r="CJ140"/>
  <c r="CK140"/>
  <c r="CL140"/>
  <c r="CJ141"/>
  <c r="CK141"/>
  <c r="CL141"/>
  <c r="CJ142"/>
  <c r="CK142"/>
  <c r="CL142"/>
  <c r="CJ143"/>
  <c r="CK143"/>
  <c r="CL143"/>
  <c r="CJ144"/>
  <c r="CK144"/>
  <c r="CL144"/>
  <c r="CJ145"/>
  <c r="CK145"/>
  <c r="CL145"/>
  <c r="CJ146"/>
  <c r="CK146"/>
  <c r="CL146"/>
  <c r="CJ147"/>
  <c r="CK147"/>
  <c r="CL147"/>
  <c r="BT138"/>
  <c r="BU138"/>
  <c r="BV138"/>
  <c r="BT139"/>
  <c r="BU139"/>
  <c r="BV139"/>
  <c r="BT134"/>
  <c r="BU134"/>
  <c r="BV134"/>
  <c r="BT113"/>
  <c r="BU113"/>
  <c r="BV113"/>
  <c r="BT112"/>
  <c r="BU112"/>
  <c r="BV112"/>
  <c r="BT118"/>
  <c r="BU118"/>
  <c r="BV118"/>
  <c r="BI16"/>
  <c r="BJ16"/>
  <c r="BK16"/>
  <c r="BI17"/>
  <c r="BJ17"/>
  <c r="BK17"/>
  <c r="BI18"/>
  <c r="BJ18"/>
  <c r="BK18"/>
  <c r="BI19"/>
  <c r="BJ19"/>
  <c r="BK19"/>
  <c r="BI20"/>
  <c r="BJ20"/>
  <c r="BK20"/>
  <c r="BK15"/>
  <c r="BJ15"/>
  <c r="BI15"/>
  <c r="AN19"/>
  <c r="AO19"/>
  <c r="AP19"/>
  <c r="AN20"/>
  <c r="AO20"/>
  <c r="AP20"/>
  <c r="AS16"/>
  <c r="AT16"/>
  <c r="AU16"/>
  <c r="AS17"/>
  <c r="AT17"/>
  <c r="AU17"/>
  <c r="AS18"/>
  <c r="AT18"/>
  <c r="AU18"/>
  <c r="AS19"/>
  <c r="AT19"/>
  <c r="AU19"/>
  <c r="AS20"/>
  <c r="AT20"/>
  <c r="AU20"/>
  <c r="BY16"/>
  <c r="BZ16"/>
  <c r="CA16"/>
  <c r="BY20"/>
  <c r="BZ20"/>
  <c r="CA20"/>
  <c r="BY13"/>
  <c r="BZ13"/>
  <c r="CA13"/>
  <c r="CG83" i="3"/>
  <c r="DI133"/>
  <c r="CE19"/>
  <c r="CU31"/>
  <c r="CD109"/>
  <c r="CG109"/>
  <c r="BO13"/>
  <c r="BS13"/>
  <c r="CF13"/>
  <c r="AY47"/>
  <c r="BP9"/>
  <c r="BR9"/>
  <c r="AY27"/>
  <c r="BP10"/>
  <c r="BR10"/>
  <c r="AH47"/>
  <c r="AK47"/>
  <c r="AM25"/>
  <c r="AJ10"/>
  <c r="AL10"/>
  <c r="AI10"/>
  <c r="CE164"/>
  <c r="DI164"/>
  <c r="DJ164"/>
  <c r="DK164"/>
  <c r="DP164"/>
  <c r="AB215"/>
  <c r="AH215"/>
  <c r="AK215"/>
  <c r="CI108"/>
  <c r="CU104"/>
  <c r="DB181"/>
  <c r="DF181"/>
  <c r="CW175"/>
  <c r="CU18"/>
  <c r="CC198"/>
  <c r="CD164"/>
  <c r="BS16"/>
  <c r="AM36"/>
  <c r="AB6"/>
  <c r="AH6"/>
  <c r="AK6"/>
  <c r="CV183"/>
  <c r="DC183"/>
  <c r="CZ183"/>
  <c r="DB182"/>
  <c r="DF182"/>
  <c r="CW183"/>
  <c r="DB180"/>
  <c r="DF180"/>
  <c r="CG165"/>
  <c r="CD163"/>
  <c r="CD110"/>
  <c r="CG110"/>
  <c r="BO114"/>
  <c r="BS114"/>
  <c r="BS111"/>
  <c r="CD111"/>
  <c r="CG111"/>
  <c r="AI76"/>
  <c r="AM76"/>
  <c r="AJ76"/>
  <c r="AM78"/>
  <c r="AX78"/>
  <c r="BA78"/>
  <c r="CI76"/>
  <c r="AK76"/>
  <c r="CU61"/>
  <c r="AK68"/>
  <c r="AY65"/>
  <c r="CI65"/>
  <c r="AM70"/>
  <c r="AX70"/>
  <c r="BA70"/>
  <c r="AK66"/>
  <c r="AM74"/>
  <c r="AM63"/>
  <c r="AX63"/>
  <c r="BA63"/>
  <c r="AM53"/>
  <c r="AX53"/>
  <c r="BA53"/>
  <c r="AI56"/>
  <c r="AM56"/>
  <c r="AI59"/>
  <c r="AJ59"/>
  <c r="CT24"/>
  <c r="CV24"/>
  <c r="CX24"/>
  <c r="CU24"/>
  <c r="BO87"/>
  <c r="CI86"/>
  <c r="BP96"/>
  <c r="BR96"/>
  <c r="BO90"/>
  <c r="BQ96"/>
  <c r="BQ86"/>
  <c r="AK21"/>
  <c r="AI17"/>
  <c r="AM17"/>
  <c r="AX17"/>
  <c r="BA17"/>
  <c r="BO20"/>
  <c r="BO18"/>
  <c r="AM21"/>
  <c r="BS12"/>
  <c r="CS178"/>
  <c r="CS179"/>
  <c r="BS98"/>
  <c r="BX98"/>
  <c r="CD98"/>
  <c r="CG98"/>
  <c r="CS98"/>
  <c r="CC113"/>
  <c r="CI113"/>
  <c r="AK77"/>
  <c r="AB64"/>
  <c r="AH64"/>
  <c r="AR64"/>
  <c r="AW64"/>
  <c r="CI64"/>
  <c r="CN64"/>
  <c r="AB8"/>
  <c r="AH8"/>
  <c r="AK8"/>
  <c r="AG8"/>
  <c r="BM8"/>
  <c r="AK33"/>
  <c r="AM33"/>
  <c r="AW33"/>
  <c r="CI33"/>
  <c r="AW45"/>
  <c r="CS77"/>
  <c r="BQ98"/>
  <c r="CN98"/>
  <c r="BX113"/>
  <c r="CN178"/>
  <c r="CT178"/>
  <c r="DB178"/>
  <c r="DF178"/>
  <c r="CN197"/>
  <c r="CC199"/>
  <c r="CN201"/>
  <c r="CS201"/>
  <c r="AR213"/>
  <c r="AG215"/>
  <c r="AR215"/>
  <c r="BM6"/>
  <c r="CN6"/>
  <c r="AW8"/>
  <c r="BC8"/>
  <c r="BN8"/>
  <c r="BQ8"/>
  <c r="CS45"/>
  <c r="AR6"/>
  <c r="CS64"/>
  <c r="AB80"/>
  <c r="AH80"/>
  <c r="AK80"/>
  <c r="AR77"/>
  <c r="CC98"/>
  <c r="CI98"/>
  <c r="CS113"/>
  <c r="BH116"/>
  <c r="BX116"/>
  <c r="BX120"/>
  <c r="CN77"/>
  <c r="CS116"/>
  <c r="BX167"/>
  <c r="CN198"/>
  <c r="AG214"/>
  <c r="AW214"/>
  <c r="AW215"/>
  <c r="AY215"/>
  <c r="CI215"/>
  <c r="BX8"/>
  <c r="L6"/>
  <c r="AB32"/>
  <c r="AR33"/>
  <c r="AB45"/>
  <c r="AH45"/>
  <c r="BH113"/>
  <c r="BN113"/>
  <c r="BQ113"/>
  <c r="CN113"/>
  <c r="CC116"/>
  <c r="CI116"/>
  <c r="CN213"/>
  <c r="CN199"/>
  <c r="CC200"/>
  <c r="BM116"/>
  <c r="BO116"/>
  <c r="BX200"/>
  <c r="CE200"/>
  <c r="CD200"/>
  <c r="BX201"/>
  <c r="AH216"/>
  <c r="AK216"/>
  <c r="CS59" i="1"/>
  <c r="CN146"/>
  <c r="AW36"/>
  <c r="BX153"/>
  <c r="CS58"/>
  <c r="CS153"/>
  <c r="CN139"/>
  <c r="AW37"/>
  <c r="CS60"/>
  <c r="CN60"/>
  <c r="CN59"/>
  <c r="CN58"/>
  <c r="AW35"/>
  <c r="CI35"/>
  <c r="AW38"/>
  <c r="CI38"/>
  <c r="BX118"/>
  <c r="BX113"/>
  <c r="CN147"/>
  <c r="CN140"/>
  <c r="CN141"/>
  <c r="AW34"/>
  <c r="CI34"/>
  <c r="BX134"/>
  <c r="CN144"/>
  <c r="AW44"/>
  <c r="CI44"/>
  <c r="CN142"/>
  <c r="CN145"/>
  <c r="AR44"/>
  <c r="CN46"/>
  <c r="AG46"/>
  <c r="AM46"/>
  <c r="CN44"/>
  <c r="CN143"/>
  <c r="AG44"/>
  <c r="AM44"/>
  <c r="AW46"/>
  <c r="CI46"/>
  <c r="CN138"/>
  <c r="AB44"/>
  <c r="AH44"/>
  <c r="AK44"/>
  <c r="AW48"/>
  <c r="CI48"/>
  <c r="CS46"/>
  <c r="CN48"/>
  <c r="AB46"/>
  <c r="AH46"/>
  <c r="AK46"/>
  <c r="AR46"/>
  <c r="AG48"/>
  <c r="AM48"/>
  <c r="CS44"/>
  <c r="AB48"/>
  <c r="AH48"/>
  <c r="AK48"/>
  <c r="AR48"/>
  <c r="AY48"/>
  <c r="CS48"/>
  <c r="BX112"/>
  <c r="AR20"/>
  <c r="AR19"/>
  <c r="B62"/>
  <c r="B63"/>
  <c r="B64"/>
  <c r="B65"/>
  <c r="B66"/>
  <c r="B67"/>
  <c r="B68"/>
  <c r="B69"/>
  <c r="B70"/>
  <c r="B71"/>
  <c r="B72"/>
  <c r="B73"/>
  <c r="B74"/>
  <c r="AC59"/>
  <c r="AD59"/>
  <c r="AE59"/>
  <c r="X59"/>
  <c r="Y59"/>
  <c r="Z59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AC60"/>
  <c r="AD60"/>
  <c r="AE60"/>
  <c r="X60"/>
  <c r="Y60"/>
  <c r="Z60"/>
  <c r="DE186"/>
  <c r="DE187"/>
  <c r="DE188"/>
  <c r="CJ82"/>
  <c r="CK82"/>
  <c r="CL82"/>
  <c r="AC188"/>
  <c r="AD188"/>
  <c r="AE188"/>
  <c r="X188"/>
  <c r="Y188"/>
  <c r="Z188"/>
  <c r="AS188"/>
  <c r="AT188"/>
  <c r="AU188"/>
  <c r="AN188"/>
  <c r="AO188"/>
  <c r="AP188"/>
  <c r="B185"/>
  <c r="B186"/>
  <c r="B187"/>
  <c r="B188"/>
  <c r="CJ187"/>
  <c r="CK187"/>
  <c r="CL187"/>
  <c r="AC187"/>
  <c r="AD187"/>
  <c r="AE187"/>
  <c r="X187"/>
  <c r="Y187"/>
  <c r="Z187"/>
  <c r="AS187"/>
  <c r="AT187"/>
  <c r="AU187"/>
  <c r="AN187"/>
  <c r="AO187"/>
  <c r="AP187"/>
  <c r="CO187"/>
  <c r="CP187"/>
  <c r="CQ187"/>
  <c r="CJ186"/>
  <c r="CK186"/>
  <c r="CL186"/>
  <c r="AC186"/>
  <c r="AD186"/>
  <c r="AE186"/>
  <c r="X186"/>
  <c r="Y186"/>
  <c r="Z186"/>
  <c r="AS186"/>
  <c r="AT186"/>
  <c r="AU186"/>
  <c r="AN186"/>
  <c r="AO186"/>
  <c r="AP186"/>
  <c r="CO186"/>
  <c r="CP186"/>
  <c r="CQ186"/>
  <c r="CJ185"/>
  <c r="CK185"/>
  <c r="CL185"/>
  <c r="AC185"/>
  <c r="AD185"/>
  <c r="AE185"/>
  <c r="X185"/>
  <c r="Y185"/>
  <c r="Z185"/>
  <c r="AS185"/>
  <c r="AT185"/>
  <c r="AU185"/>
  <c r="AN185"/>
  <c r="AO185"/>
  <c r="AP185"/>
  <c r="CO185"/>
  <c r="CP185"/>
  <c r="CQ185"/>
  <c r="CC13"/>
  <c r="BY11"/>
  <c r="BZ11"/>
  <c r="CA11"/>
  <c r="B160"/>
  <c r="CQ151"/>
  <c r="CP151"/>
  <c r="CO151"/>
  <c r="CJ151"/>
  <c r="CK151"/>
  <c r="CL151"/>
  <c r="BY151"/>
  <c r="BZ151"/>
  <c r="CA151"/>
  <c r="BV151"/>
  <c r="BU151"/>
  <c r="BT151"/>
  <c r="CQ149"/>
  <c r="CP149"/>
  <c r="CO149"/>
  <c r="CJ149"/>
  <c r="CK149"/>
  <c r="CL149"/>
  <c r="BY149"/>
  <c r="BZ149"/>
  <c r="CA149"/>
  <c r="BV149"/>
  <c r="BU149"/>
  <c r="BT149"/>
  <c r="CJ81"/>
  <c r="CK81"/>
  <c r="CL81"/>
  <c r="AC81"/>
  <c r="AD81"/>
  <c r="AE81"/>
  <c r="X81"/>
  <c r="Y81"/>
  <c r="Z81"/>
  <c r="AS81"/>
  <c r="AT81"/>
  <c r="AU81"/>
  <c r="AN81"/>
  <c r="AO81"/>
  <c r="AP81"/>
  <c r="CO81"/>
  <c r="CP81"/>
  <c r="CQ81"/>
  <c r="DE77"/>
  <c r="DE78"/>
  <c r="DE79"/>
  <c r="DE80"/>
  <c r="DE81"/>
  <c r="DH77"/>
  <c r="DH78"/>
  <c r="DH79"/>
  <c r="DH80"/>
  <c r="DH81"/>
  <c r="CJ72"/>
  <c r="CK72"/>
  <c r="CL72"/>
  <c r="W81"/>
  <c r="AE62"/>
  <c r="AD62"/>
  <c r="AC62"/>
  <c r="X62"/>
  <c r="Y62"/>
  <c r="Z62"/>
  <c r="AE58"/>
  <c r="AD58"/>
  <c r="AC58"/>
  <c r="X58"/>
  <c r="Y58"/>
  <c r="Z58"/>
  <c r="AE26"/>
  <c r="AD26"/>
  <c r="AC26"/>
  <c r="X26"/>
  <c r="Y26"/>
  <c r="Z26"/>
  <c r="BK13"/>
  <c r="BJ13"/>
  <c r="BI13"/>
  <c r="BD13"/>
  <c r="BE13"/>
  <c r="BF13"/>
  <c r="BY155"/>
  <c r="BZ155"/>
  <c r="CA155"/>
  <c r="BY118"/>
  <c r="BZ118"/>
  <c r="CA118"/>
  <c r="BY157"/>
  <c r="BZ157"/>
  <c r="CA157"/>
  <c r="CQ155"/>
  <c r="CP155"/>
  <c r="CO155"/>
  <c r="CJ155"/>
  <c r="CK155"/>
  <c r="CL155"/>
  <c r="BV155"/>
  <c r="BU155"/>
  <c r="BT155"/>
  <c r="CQ118"/>
  <c r="CP118"/>
  <c r="CO118"/>
  <c r="CJ118"/>
  <c r="CK118"/>
  <c r="CL118"/>
  <c r="CQ157"/>
  <c r="CP157"/>
  <c r="CO157"/>
  <c r="CJ157"/>
  <c r="CK157"/>
  <c r="CL157"/>
  <c r="BV157"/>
  <c r="BU157"/>
  <c r="BT157"/>
  <c r="CQ112"/>
  <c r="CP112"/>
  <c r="CO112"/>
  <c r="CJ112"/>
  <c r="CK112"/>
  <c r="CL112"/>
  <c r="BY112"/>
  <c r="BZ112"/>
  <c r="CA112"/>
  <c r="BY113"/>
  <c r="BZ113"/>
  <c r="CA113"/>
  <c r="AS80"/>
  <c r="AT80"/>
  <c r="AU80"/>
  <c r="BY134"/>
  <c r="BZ134"/>
  <c r="CA134"/>
  <c r="A110"/>
  <c r="A111"/>
  <c r="A112"/>
  <c r="A113"/>
  <c r="A114"/>
  <c r="A115"/>
  <c r="A116"/>
  <c r="CQ113"/>
  <c r="CP113"/>
  <c r="CO113"/>
  <c r="CJ113"/>
  <c r="CK113"/>
  <c r="CL113"/>
  <c r="CQ134"/>
  <c r="CP134"/>
  <c r="CO134"/>
  <c r="CJ134"/>
  <c r="CK134"/>
  <c r="CL134"/>
  <c r="BY126"/>
  <c r="BZ126"/>
  <c r="CA126"/>
  <c r="AS70"/>
  <c r="AT70"/>
  <c r="AU70"/>
  <c r="DE63"/>
  <c r="DE64"/>
  <c r="DE65"/>
  <c r="DE66"/>
  <c r="DE67"/>
  <c r="DE68"/>
  <c r="DE69"/>
  <c r="DE70"/>
  <c r="DE71"/>
  <c r="DH63"/>
  <c r="DH64"/>
  <c r="DH65"/>
  <c r="DH66"/>
  <c r="DH67"/>
  <c r="DH68"/>
  <c r="DH69"/>
  <c r="DH70"/>
  <c r="AE35"/>
  <c r="AD35"/>
  <c r="AC35"/>
  <c r="X35"/>
  <c r="Y35"/>
  <c r="Z35"/>
  <c r="BI85"/>
  <c r="BJ85"/>
  <c r="BK85"/>
  <c r="AC13"/>
  <c r="AD13"/>
  <c r="AE13"/>
  <c r="AC38"/>
  <c r="AD38"/>
  <c r="AE38"/>
  <c r="AS24"/>
  <c r="AT24"/>
  <c r="AU24"/>
  <c r="BK22"/>
  <c r="BJ22"/>
  <c r="BI22"/>
  <c r="BD22"/>
  <c r="BE22"/>
  <c r="BF22"/>
  <c r="AC24"/>
  <c r="AD24"/>
  <c r="AE24"/>
  <c r="AC22"/>
  <c r="AD22"/>
  <c r="AE22"/>
  <c r="AC23"/>
  <c r="AD23"/>
  <c r="AE23"/>
  <c r="AS10"/>
  <c r="AT10"/>
  <c r="AU10"/>
  <c r="AS13"/>
  <c r="AT13"/>
  <c r="AU13"/>
  <c r="AS11"/>
  <c r="AT11"/>
  <c r="AU11"/>
  <c r="AS12"/>
  <c r="AT12"/>
  <c r="AU12"/>
  <c r="AC10"/>
  <c r="AD10"/>
  <c r="AE10"/>
  <c r="AC11"/>
  <c r="AD11"/>
  <c r="AE11"/>
  <c r="AC12"/>
  <c r="AD12"/>
  <c r="AE12"/>
  <c r="M10"/>
  <c r="N10"/>
  <c r="O10"/>
  <c r="M13"/>
  <c r="N13"/>
  <c r="O13"/>
  <c r="M11"/>
  <c r="N11"/>
  <c r="O11"/>
  <c r="M12"/>
  <c r="N12"/>
  <c r="O12"/>
  <c r="AC53"/>
  <c r="AD53"/>
  <c r="AE53"/>
  <c r="AC50"/>
  <c r="AD50"/>
  <c r="AE50"/>
  <c r="AC52"/>
  <c r="AD52"/>
  <c r="AE52"/>
  <c r="AC45"/>
  <c r="AD45"/>
  <c r="AE45"/>
  <c r="AC29"/>
  <c r="AD29"/>
  <c r="AE29"/>
  <c r="AC27"/>
  <c r="AD27"/>
  <c r="AE27"/>
  <c r="AC36"/>
  <c r="AD36"/>
  <c r="AE36"/>
  <c r="AC30"/>
  <c r="AD30"/>
  <c r="AE30"/>
  <c r="AC83"/>
  <c r="AD83"/>
  <c r="AE83"/>
  <c r="AC80"/>
  <c r="AD80"/>
  <c r="AE80"/>
  <c r="AC51"/>
  <c r="AD51"/>
  <c r="AE51"/>
  <c r="AC68"/>
  <c r="AD68"/>
  <c r="AE68"/>
  <c r="CO165"/>
  <c r="CP165"/>
  <c r="CQ165"/>
  <c r="CJ165"/>
  <c r="CK165"/>
  <c r="CL165"/>
  <c r="AN27"/>
  <c r="AO27"/>
  <c r="AP27"/>
  <c r="AS30"/>
  <c r="AT30"/>
  <c r="AU30"/>
  <c r="AN30"/>
  <c r="AO30"/>
  <c r="AP30"/>
  <c r="CJ30"/>
  <c r="CK30"/>
  <c r="CL30"/>
  <c r="X30"/>
  <c r="Y30"/>
  <c r="Z30"/>
  <c r="AN23"/>
  <c r="AO23"/>
  <c r="AP23"/>
  <c r="AS23"/>
  <c r="AT23"/>
  <c r="AU23"/>
  <c r="BI23"/>
  <c r="BJ23"/>
  <c r="BK23"/>
  <c r="BY23"/>
  <c r="BZ23"/>
  <c r="CA23"/>
  <c r="CJ23"/>
  <c r="CK23"/>
  <c r="CL23"/>
  <c r="X23"/>
  <c r="Y23"/>
  <c r="Z23"/>
  <c r="X17"/>
  <c r="Y17"/>
  <c r="Z17"/>
  <c r="AC17"/>
  <c r="AD17"/>
  <c r="AE17"/>
  <c r="AN17"/>
  <c r="AO17"/>
  <c r="AP17"/>
  <c r="AW17"/>
  <c r="BC17"/>
  <c r="BM17"/>
  <c r="BS17"/>
  <c r="BY17"/>
  <c r="BZ17"/>
  <c r="CA17"/>
  <c r="CJ17"/>
  <c r="CK17"/>
  <c r="CL17"/>
  <c r="X18"/>
  <c r="Y18"/>
  <c r="Z18"/>
  <c r="AC18"/>
  <c r="AD18"/>
  <c r="AE18"/>
  <c r="AN18"/>
  <c r="AO18"/>
  <c r="AP18"/>
  <c r="AW18"/>
  <c r="BC18"/>
  <c r="BM18"/>
  <c r="BS18"/>
  <c r="CJ18"/>
  <c r="CK18"/>
  <c r="CL18"/>
  <c r="X19"/>
  <c r="Y19"/>
  <c r="Z19"/>
  <c r="AC19"/>
  <c r="AD19"/>
  <c r="AE19"/>
  <c r="AW19"/>
  <c r="CJ19"/>
  <c r="CK19"/>
  <c r="CL19"/>
  <c r="X16"/>
  <c r="Y16"/>
  <c r="Z16"/>
  <c r="AC16"/>
  <c r="AD16"/>
  <c r="AE16"/>
  <c r="AN16"/>
  <c r="AO16"/>
  <c r="AP16"/>
  <c r="AW16"/>
  <c r="BC16"/>
  <c r="BM16"/>
  <c r="BS16"/>
  <c r="CC16"/>
  <c r="CI16"/>
  <c r="CJ16"/>
  <c r="CK16"/>
  <c r="CL16"/>
  <c r="X20"/>
  <c r="Y20"/>
  <c r="Z20"/>
  <c r="AC20"/>
  <c r="AD20"/>
  <c r="AE20"/>
  <c r="AW20"/>
  <c r="BC20"/>
  <c r="BM20"/>
  <c r="BS20"/>
  <c r="CC20"/>
  <c r="CJ20"/>
  <c r="CK20"/>
  <c r="CL20"/>
  <c r="X15"/>
  <c r="Y15"/>
  <c r="Z15"/>
  <c r="AC15"/>
  <c r="AD15"/>
  <c r="AE15"/>
  <c r="AN15"/>
  <c r="AO15"/>
  <c r="AP15"/>
  <c r="AS15"/>
  <c r="AT15"/>
  <c r="AU15"/>
  <c r="BM15"/>
  <c r="BS15"/>
  <c r="BY15"/>
  <c r="BZ15"/>
  <c r="CA15"/>
  <c r="CJ15"/>
  <c r="CK15"/>
  <c r="CL15"/>
  <c r="X10"/>
  <c r="Y10"/>
  <c r="Z10"/>
  <c r="AN10"/>
  <c r="AO10"/>
  <c r="AP10"/>
  <c r="BI10"/>
  <c r="BJ10"/>
  <c r="BK10"/>
  <c r="BY10"/>
  <c r="BZ10"/>
  <c r="CA10"/>
  <c r="CJ10"/>
  <c r="CK10"/>
  <c r="CL10"/>
  <c r="H10"/>
  <c r="I10"/>
  <c r="J10"/>
  <c r="X13"/>
  <c r="Y13"/>
  <c r="Z13"/>
  <c r="AN13"/>
  <c r="AO13"/>
  <c r="AP13"/>
  <c r="CJ13"/>
  <c r="CK13"/>
  <c r="CL13"/>
  <c r="H13"/>
  <c r="I13"/>
  <c r="J13"/>
  <c r="X11"/>
  <c r="Y11"/>
  <c r="Z11"/>
  <c r="AN11"/>
  <c r="AO11"/>
  <c r="AP11"/>
  <c r="BI11"/>
  <c r="BJ11"/>
  <c r="BK11"/>
  <c r="CJ11"/>
  <c r="CK11"/>
  <c r="CL11"/>
  <c r="H11"/>
  <c r="I11"/>
  <c r="J11"/>
  <c r="X12"/>
  <c r="Y12"/>
  <c r="Z12"/>
  <c r="AN12"/>
  <c r="AO12"/>
  <c r="AP12"/>
  <c r="BI12"/>
  <c r="BJ12"/>
  <c r="BK12"/>
  <c r="BY12"/>
  <c r="BZ12"/>
  <c r="CA12"/>
  <c r="CJ12"/>
  <c r="CK12"/>
  <c r="CL12"/>
  <c r="H12"/>
  <c r="I12"/>
  <c r="J12"/>
  <c r="BD15"/>
  <c r="BE15"/>
  <c r="BF15"/>
  <c r="BT15"/>
  <c r="BU15"/>
  <c r="BV15"/>
  <c r="BD11"/>
  <c r="BE11"/>
  <c r="BF11"/>
  <c r="BD10"/>
  <c r="BE10"/>
  <c r="BF10"/>
  <c r="DH11"/>
  <c r="DH12"/>
  <c r="DH13"/>
  <c r="BT11"/>
  <c r="BU11"/>
  <c r="BV11"/>
  <c r="CO11"/>
  <c r="CP11"/>
  <c r="CQ11"/>
  <c r="DE180"/>
  <c r="DE181"/>
  <c r="DE182"/>
  <c r="DE183"/>
  <c r="BS180"/>
  <c r="BS183"/>
  <c r="B179"/>
  <c r="B180"/>
  <c r="B181"/>
  <c r="B182"/>
  <c r="B183"/>
  <c r="A180"/>
  <c r="A181"/>
  <c r="A182"/>
  <c r="A183"/>
  <c r="BT183"/>
  <c r="BU183"/>
  <c r="BV183"/>
  <c r="CO183"/>
  <c r="CP183"/>
  <c r="CQ183"/>
  <c r="BY183"/>
  <c r="BZ183"/>
  <c r="CA183"/>
  <c r="CJ183"/>
  <c r="CK183"/>
  <c r="CL183"/>
  <c r="BT182"/>
  <c r="BU182"/>
  <c r="BV182"/>
  <c r="CO182"/>
  <c r="CP182"/>
  <c r="CQ182"/>
  <c r="BY182"/>
  <c r="BZ182"/>
  <c r="CA182"/>
  <c r="CJ182"/>
  <c r="CK182"/>
  <c r="CL182"/>
  <c r="BT181"/>
  <c r="BU181"/>
  <c r="BV181"/>
  <c r="CO181"/>
  <c r="CP181"/>
  <c r="CQ181"/>
  <c r="BY181"/>
  <c r="BZ181"/>
  <c r="CA181"/>
  <c r="CJ181"/>
  <c r="CK181"/>
  <c r="CL181"/>
  <c r="BT180"/>
  <c r="BU180"/>
  <c r="BV180"/>
  <c r="CO180"/>
  <c r="CP180"/>
  <c r="CQ180"/>
  <c r="BY180"/>
  <c r="BZ180"/>
  <c r="CA180"/>
  <c r="CJ180"/>
  <c r="CK180"/>
  <c r="CL180"/>
  <c r="BT179"/>
  <c r="BU179"/>
  <c r="BV179"/>
  <c r="CO179"/>
  <c r="CP179"/>
  <c r="CQ179"/>
  <c r="BY179"/>
  <c r="BZ179"/>
  <c r="CA179"/>
  <c r="CJ179"/>
  <c r="CK179"/>
  <c r="CL179"/>
  <c r="B165"/>
  <c r="CJ166"/>
  <c r="CK166"/>
  <c r="CL166"/>
  <c r="CO166"/>
  <c r="CP166"/>
  <c r="CQ166"/>
  <c r="DE110"/>
  <c r="DE111"/>
  <c r="DE112"/>
  <c r="DE113"/>
  <c r="DE114"/>
  <c r="DE115"/>
  <c r="DE116"/>
  <c r="DE117"/>
  <c r="DH151"/>
  <c r="DH152"/>
  <c r="DH153"/>
  <c r="DH154"/>
  <c r="DH155"/>
  <c r="DH156"/>
  <c r="DH157"/>
  <c r="DH158"/>
  <c r="BT154"/>
  <c r="BU154"/>
  <c r="BV154"/>
  <c r="CO154"/>
  <c r="CP154"/>
  <c r="CQ154"/>
  <c r="BY154"/>
  <c r="BZ154"/>
  <c r="CA154"/>
  <c r="CJ154"/>
  <c r="CK154"/>
  <c r="CL154"/>
  <c r="BT156"/>
  <c r="BU156"/>
  <c r="BV156"/>
  <c r="CO156"/>
  <c r="CP156"/>
  <c r="CQ156"/>
  <c r="BY156"/>
  <c r="BZ156"/>
  <c r="CA156"/>
  <c r="CJ156"/>
  <c r="CK156"/>
  <c r="CL156"/>
  <c r="BT150"/>
  <c r="BU150"/>
  <c r="BV150"/>
  <c r="CO150"/>
  <c r="CP150"/>
  <c r="CQ150"/>
  <c r="BY150"/>
  <c r="BZ150"/>
  <c r="CA150"/>
  <c r="CJ150"/>
  <c r="CK150"/>
  <c r="CL150"/>
  <c r="BT152"/>
  <c r="BU152"/>
  <c r="BV152"/>
  <c r="CO152"/>
  <c r="CP152"/>
  <c r="CQ152"/>
  <c r="BY152"/>
  <c r="BZ152"/>
  <c r="CA152"/>
  <c r="CJ152"/>
  <c r="CK152"/>
  <c r="CL152"/>
  <c r="BT158"/>
  <c r="BU158"/>
  <c r="BV158"/>
  <c r="CO158"/>
  <c r="CP158"/>
  <c r="CQ158"/>
  <c r="BY158"/>
  <c r="BZ158"/>
  <c r="CA158"/>
  <c r="CJ158"/>
  <c r="CK158"/>
  <c r="CL158"/>
  <c r="BT136"/>
  <c r="BU136"/>
  <c r="BV136"/>
  <c r="CO136"/>
  <c r="CP136"/>
  <c r="CQ136"/>
  <c r="DH110"/>
  <c r="DH111"/>
  <c r="DH112"/>
  <c r="DH113"/>
  <c r="DH114"/>
  <c r="DH115"/>
  <c r="DH116"/>
  <c r="DH117"/>
  <c r="BY136"/>
  <c r="BZ136"/>
  <c r="CA136"/>
  <c r="CJ136"/>
  <c r="CK136"/>
  <c r="CL136"/>
  <c r="BT131"/>
  <c r="BU131"/>
  <c r="BV131"/>
  <c r="CO131"/>
  <c r="CP131"/>
  <c r="CQ131"/>
  <c r="BY131"/>
  <c r="BZ131"/>
  <c r="CA131"/>
  <c r="CJ131"/>
  <c r="CK131"/>
  <c r="CL131"/>
  <c r="BX145"/>
  <c r="BY145"/>
  <c r="BZ145"/>
  <c r="CA145"/>
  <c r="BT127"/>
  <c r="BU127"/>
  <c r="BV127"/>
  <c r="CO127"/>
  <c r="CP127"/>
  <c r="CQ127"/>
  <c r="BY127"/>
  <c r="BZ127"/>
  <c r="CA127"/>
  <c r="CJ127"/>
  <c r="CK127"/>
  <c r="CL127"/>
  <c r="BT115"/>
  <c r="BU115"/>
  <c r="BV115"/>
  <c r="CO115"/>
  <c r="CP115"/>
  <c r="CQ115"/>
  <c r="BY115"/>
  <c r="BZ115"/>
  <c r="CA115"/>
  <c r="CJ115"/>
  <c r="CK115"/>
  <c r="CL115"/>
  <c r="BT130"/>
  <c r="BU130"/>
  <c r="BV130"/>
  <c r="CO130"/>
  <c r="CP130"/>
  <c r="CQ130"/>
  <c r="BY130"/>
  <c r="BZ130"/>
  <c r="CA130"/>
  <c r="CJ130"/>
  <c r="CK130"/>
  <c r="CL130"/>
  <c r="BT117"/>
  <c r="BU117"/>
  <c r="BV117"/>
  <c r="CO117"/>
  <c r="CP117"/>
  <c r="CQ117"/>
  <c r="BY117"/>
  <c r="BZ117"/>
  <c r="CA117"/>
  <c r="CJ117"/>
  <c r="CK117"/>
  <c r="CL117"/>
  <c r="BT119"/>
  <c r="BU119"/>
  <c r="BV119"/>
  <c r="CO119"/>
  <c r="CP119"/>
  <c r="CQ119"/>
  <c r="BY119"/>
  <c r="BZ119"/>
  <c r="CA119"/>
  <c r="CJ119"/>
  <c r="CK119"/>
  <c r="CL119"/>
  <c r="BT110"/>
  <c r="BU110"/>
  <c r="BV110"/>
  <c r="CO110"/>
  <c r="CP110"/>
  <c r="CQ110"/>
  <c r="BY110"/>
  <c r="BZ110"/>
  <c r="CA110"/>
  <c r="CJ110"/>
  <c r="CK110"/>
  <c r="CL110"/>
  <c r="BT137"/>
  <c r="BU137"/>
  <c r="BV137"/>
  <c r="CO137"/>
  <c r="CP137"/>
  <c r="CQ137"/>
  <c r="BY137"/>
  <c r="BZ137"/>
  <c r="CA137"/>
  <c r="CJ137"/>
  <c r="CK137"/>
  <c r="CL137"/>
  <c r="BY144"/>
  <c r="BZ144"/>
  <c r="CA144"/>
  <c r="BT116"/>
  <c r="BU116"/>
  <c r="BV116"/>
  <c r="CO116"/>
  <c r="CP116"/>
  <c r="CQ116"/>
  <c r="BY116"/>
  <c r="BZ116"/>
  <c r="CA116"/>
  <c r="CJ116"/>
  <c r="CK116"/>
  <c r="CL116"/>
  <c r="BY143"/>
  <c r="BZ143"/>
  <c r="CA143"/>
  <c r="BT111"/>
  <c r="BU111"/>
  <c r="BV111"/>
  <c r="CO111"/>
  <c r="CP111"/>
  <c r="CQ111"/>
  <c r="BY111"/>
  <c r="BZ111"/>
  <c r="CA111"/>
  <c r="CJ111"/>
  <c r="CK111"/>
  <c r="CL111"/>
  <c r="BT120"/>
  <c r="BU120"/>
  <c r="BV120"/>
  <c r="CO120"/>
  <c r="CP120"/>
  <c r="CQ120"/>
  <c r="BY120"/>
  <c r="BZ120"/>
  <c r="CA120"/>
  <c r="CJ120"/>
  <c r="CK120"/>
  <c r="CL120"/>
  <c r="BT133"/>
  <c r="BU133"/>
  <c r="BV133"/>
  <c r="CO133"/>
  <c r="CP133"/>
  <c r="CQ133"/>
  <c r="BY133"/>
  <c r="BZ133"/>
  <c r="CA133"/>
  <c r="CJ133"/>
  <c r="CK133"/>
  <c r="CL133"/>
  <c r="BT122"/>
  <c r="BU122"/>
  <c r="BV122"/>
  <c r="CO122"/>
  <c r="CP122"/>
  <c r="CQ122"/>
  <c r="BY122"/>
  <c r="BZ122"/>
  <c r="CA122"/>
  <c r="CJ122"/>
  <c r="CK122"/>
  <c r="CL122"/>
  <c r="BT135"/>
  <c r="BU135"/>
  <c r="BV135"/>
  <c r="CO135"/>
  <c r="CP135"/>
  <c r="CQ135"/>
  <c r="BY135"/>
  <c r="BZ135"/>
  <c r="CA135"/>
  <c r="CJ135"/>
  <c r="CK135"/>
  <c r="CL135"/>
  <c r="BY142"/>
  <c r="BZ142"/>
  <c r="CA142"/>
  <c r="BT132"/>
  <c r="BU132"/>
  <c r="BV132"/>
  <c r="CO132"/>
  <c r="CP132"/>
  <c r="CQ132"/>
  <c r="BY132"/>
  <c r="BZ132"/>
  <c r="CA132"/>
  <c r="CJ132"/>
  <c r="CK132"/>
  <c r="CL132"/>
  <c r="BT128"/>
  <c r="BU128"/>
  <c r="BV128"/>
  <c r="CO128"/>
  <c r="CP128"/>
  <c r="CQ128"/>
  <c r="BY128"/>
  <c r="BZ128"/>
  <c r="CA128"/>
  <c r="CJ128"/>
  <c r="CK128"/>
  <c r="CL128"/>
  <c r="BY141"/>
  <c r="BZ141"/>
  <c r="CA141"/>
  <c r="BT114"/>
  <c r="BU114"/>
  <c r="BV114"/>
  <c r="CO114"/>
  <c r="CP114"/>
  <c r="CQ114"/>
  <c r="BY114"/>
  <c r="BZ114"/>
  <c r="CA114"/>
  <c r="CJ114"/>
  <c r="CK114"/>
  <c r="CL114"/>
  <c r="CJ153"/>
  <c r="CK153"/>
  <c r="CL153"/>
  <c r="BT129"/>
  <c r="BU129"/>
  <c r="BV129"/>
  <c r="CO129"/>
  <c r="CP129"/>
  <c r="CQ129"/>
  <c r="BY129"/>
  <c r="BZ129"/>
  <c r="CA129"/>
  <c r="CJ129"/>
  <c r="CK129"/>
  <c r="CL129"/>
  <c r="BT109"/>
  <c r="BU109"/>
  <c r="BV109"/>
  <c r="CO109"/>
  <c r="CP109"/>
  <c r="CQ109"/>
  <c r="BY109"/>
  <c r="BZ109"/>
  <c r="CA109"/>
  <c r="CJ109"/>
  <c r="CK109"/>
  <c r="CL109"/>
  <c r="BT124"/>
  <c r="BU124"/>
  <c r="BV124"/>
  <c r="CO124"/>
  <c r="CP124"/>
  <c r="CQ124"/>
  <c r="BY124"/>
  <c r="BZ124"/>
  <c r="CA124"/>
  <c r="CJ124"/>
  <c r="CK124"/>
  <c r="CL124"/>
  <c r="BT126"/>
  <c r="BU126"/>
  <c r="BV126"/>
  <c r="CO126"/>
  <c r="CP126"/>
  <c r="CQ126"/>
  <c r="CJ126"/>
  <c r="CK126"/>
  <c r="CL126"/>
  <c r="BT125"/>
  <c r="BU125"/>
  <c r="BV125"/>
  <c r="CO125"/>
  <c r="CP125"/>
  <c r="CQ125"/>
  <c r="BY125"/>
  <c r="BZ125"/>
  <c r="CA125"/>
  <c r="CJ125"/>
  <c r="CK125"/>
  <c r="CL125"/>
  <c r="BY140"/>
  <c r="BZ140"/>
  <c r="CA140"/>
  <c r="BY139"/>
  <c r="BZ139"/>
  <c r="CA139"/>
  <c r="BT121"/>
  <c r="BU121"/>
  <c r="BV121"/>
  <c r="CO121"/>
  <c r="CP121"/>
  <c r="CQ121"/>
  <c r="BY121"/>
  <c r="BZ121"/>
  <c r="CA121"/>
  <c r="CJ121"/>
  <c r="CK121"/>
  <c r="CL121"/>
  <c r="BT123"/>
  <c r="BU123"/>
  <c r="BV123"/>
  <c r="CO123"/>
  <c r="CP123"/>
  <c r="CQ123"/>
  <c r="BY123"/>
  <c r="BZ123"/>
  <c r="CA123"/>
  <c r="CJ123"/>
  <c r="CK123"/>
  <c r="CL123"/>
  <c r="BY138"/>
  <c r="BZ138"/>
  <c r="CA138"/>
  <c r="DH102"/>
  <c r="DH103"/>
  <c r="DH104"/>
  <c r="BC103"/>
  <c r="BC101"/>
  <c r="BD104"/>
  <c r="BE104"/>
  <c r="BF104"/>
  <c r="BI104"/>
  <c r="BJ104"/>
  <c r="BK104"/>
  <c r="CJ104"/>
  <c r="CK104"/>
  <c r="CL104"/>
  <c r="CO104"/>
  <c r="CP104"/>
  <c r="CQ104"/>
  <c r="BT104"/>
  <c r="BU104"/>
  <c r="BV104"/>
  <c r="BY104"/>
  <c r="BZ104"/>
  <c r="CA104"/>
  <c r="BD106"/>
  <c r="BE106"/>
  <c r="BF106"/>
  <c r="BI106"/>
  <c r="BJ106"/>
  <c r="BK106"/>
  <c r="CJ106"/>
  <c r="CK106"/>
  <c r="CL106"/>
  <c r="CO106"/>
  <c r="CP106"/>
  <c r="CQ106"/>
  <c r="BT106"/>
  <c r="BU106"/>
  <c r="BV106"/>
  <c r="BY106"/>
  <c r="BZ106"/>
  <c r="CA106"/>
  <c r="BD107"/>
  <c r="BE107"/>
  <c r="BF107"/>
  <c r="BI107"/>
  <c r="BJ107"/>
  <c r="BK107"/>
  <c r="CJ107"/>
  <c r="CK107"/>
  <c r="CL107"/>
  <c r="CO107"/>
  <c r="CP107"/>
  <c r="CQ107"/>
  <c r="BT107"/>
  <c r="BU107"/>
  <c r="BV107"/>
  <c r="BY107"/>
  <c r="BZ107"/>
  <c r="CA107"/>
  <c r="BI101"/>
  <c r="BJ101"/>
  <c r="BK101"/>
  <c r="BD101"/>
  <c r="BE101"/>
  <c r="BF101"/>
  <c r="CJ101"/>
  <c r="CK101"/>
  <c r="CL101"/>
  <c r="CO101"/>
  <c r="CP101"/>
  <c r="CQ101"/>
  <c r="BT101"/>
  <c r="BU101"/>
  <c r="BV101"/>
  <c r="BY101"/>
  <c r="BZ101"/>
  <c r="CA101"/>
  <c r="BD100"/>
  <c r="BE100"/>
  <c r="BF100"/>
  <c r="BI100"/>
  <c r="BJ100"/>
  <c r="BK100"/>
  <c r="CJ100"/>
  <c r="CK100"/>
  <c r="CL100"/>
  <c r="CO100"/>
  <c r="CP100"/>
  <c r="CQ100"/>
  <c r="BT100"/>
  <c r="BU100"/>
  <c r="BV100"/>
  <c r="BY100"/>
  <c r="BZ100"/>
  <c r="CA100"/>
  <c r="BD103"/>
  <c r="BE103"/>
  <c r="BF103"/>
  <c r="BI103"/>
  <c r="BJ103"/>
  <c r="BK103"/>
  <c r="CJ103"/>
  <c r="CK103"/>
  <c r="CL103"/>
  <c r="CO103"/>
  <c r="CP103"/>
  <c r="CQ103"/>
  <c r="BT103"/>
  <c r="BU103"/>
  <c r="BV103"/>
  <c r="BY103"/>
  <c r="BZ103"/>
  <c r="CA103"/>
  <c r="BD105"/>
  <c r="BE105"/>
  <c r="BF105"/>
  <c r="BI105"/>
  <c r="BJ105"/>
  <c r="BK105"/>
  <c r="CJ105"/>
  <c r="CK105"/>
  <c r="CL105"/>
  <c r="CO105"/>
  <c r="CP105"/>
  <c r="CQ105"/>
  <c r="BT105"/>
  <c r="BU105"/>
  <c r="BV105"/>
  <c r="BY105"/>
  <c r="BZ105"/>
  <c r="CA105"/>
  <c r="BD102"/>
  <c r="BE102"/>
  <c r="BF102"/>
  <c r="BI102"/>
  <c r="BJ102"/>
  <c r="BK102"/>
  <c r="CJ102"/>
  <c r="CK102"/>
  <c r="CL102"/>
  <c r="CO102"/>
  <c r="CP102"/>
  <c r="CQ102"/>
  <c r="BT102"/>
  <c r="BU102"/>
  <c r="BV102"/>
  <c r="BY102"/>
  <c r="BZ102"/>
  <c r="CA102"/>
  <c r="BY146"/>
  <c r="BZ146"/>
  <c r="CA146"/>
  <c r="DH87"/>
  <c r="DH88"/>
  <c r="DH89"/>
  <c r="DH90"/>
  <c r="CO86"/>
  <c r="CP86"/>
  <c r="CQ86"/>
  <c r="CJ98"/>
  <c r="CK98"/>
  <c r="CL98"/>
  <c r="CO98"/>
  <c r="CP98"/>
  <c r="CQ98"/>
  <c r="BD98"/>
  <c r="BE98"/>
  <c r="BF98"/>
  <c r="BY98"/>
  <c r="BZ98"/>
  <c r="CA98"/>
  <c r="CJ92"/>
  <c r="CK92"/>
  <c r="CL92"/>
  <c r="CO92"/>
  <c r="CP92"/>
  <c r="CQ92"/>
  <c r="BI92"/>
  <c r="BJ92"/>
  <c r="BK92"/>
  <c r="BD92"/>
  <c r="BE92"/>
  <c r="BF92"/>
  <c r="BY92"/>
  <c r="BZ92"/>
  <c r="CA92"/>
  <c r="BT92"/>
  <c r="BU92"/>
  <c r="BV92"/>
  <c r="CJ97"/>
  <c r="CK97"/>
  <c r="CL97"/>
  <c r="CO97"/>
  <c r="CP97"/>
  <c r="CQ97"/>
  <c r="BI97"/>
  <c r="BJ97"/>
  <c r="BK97"/>
  <c r="BD97"/>
  <c r="BE97"/>
  <c r="BF97"/>
  <c r="BY97"/>
  <c r="BZ97"/>
  <c r="CA97"/>
  <c r="BT97"/>
  <c r="BU97"/>
  <c r="BV97"/>
  <c r="CJ91"/>
  <c r="CK91"/>
  <c r="CL91"/>
  <c r="CO91"/>
  <c r="CP91"/>
  <c r="CQ91"/>
  <c r="BI91"/>
  <c r="BJ91"/>
  <c r="BK91"/>
  <c r="BD91"/>
  <c r="BE91"/>
  <c r="BF91"/>
  <c r="BY91"/>
  <c r="BZ91"/>
  <c r="CA91"/>
  <c r="BT91"/>
  <c r="BU91"/>
  <c r="BV91"/>
  <c r="CJ96"/>
  <c r="CK96"/>
  <c r="CL96"/>
  <c r="CO96"/>
  <c r="CP96"/>
  <c r="CQ96"/>
  <c r="BI96"/>
  <c r="BJ96"/>
  <c r="BK96"/>
  <c r="BD96"/>
  <c r="BE96"/>
  <c r="BF96"/>
  <c r="BY96"/>
  <c r="BZ96"/>
  <c r="CA96"/>
  <c r="BT96"/>
  <c r="BU96"/>
  <c r="BV96"/>
  <c r="CJ95"/>
  <c r="CK95"/>
  <c r="CL95"/>
  <c r="CO95"/>
  <c r="CP95"/>
  <c r="CQ95"/>
  <c r="BI95"/>
  <c r="BJ95"/>
  <c r="BK95"/>
  <c r="BD95"/>
  <c r="BE95"/>
  <c r="BF95"/>
  <c r="BY95"/>
  <c r="BZ95"/>
  <c r="CA95"/>
  <c r="BT95"/>
  <c r="BU95"/>
  <c r="BV95"/>
  <c r="CJ88"/>
  <c r="CK88"/>
  <c r="CL88"/>
  <c r="CO88"/>
  <c r="CP88"/>
  <c r="CQ88"/>
  <c r="BI88"/>
  <c r="BJ88"/>
  <c r="BK88"/>
  <c r="BD88"/>
  <c r="BE88"/>
  <c r="BF88"/>
  <c r="BY88"/>
  <c r="BZ88"/>
  <c r="CA88"/>
  <c r="BT88"/>
  <c r="BU88"/>
  <c r="BV88"/>
  <c r="CJ89"/>
  <c r="CK89"/>
  <c r="CL89"/>
  <c r="CO89"/>
  <c r="CP89"/>
  <c r="CQ89"/>
  <c r="BI89"/>
  <c r="BJ89"/>
  <c r="BK89"/>
  <c r="BD89"/>
  <c r="BE89"/>
  <c r="BF89"/>
  <c r="BY89"/>
  <c r="BZ89"/>
  <c r="CA89"/>
  <c r="BT89"/>
  <c r="BU89"/>
  <c r="BV89"/>
  <c r="CJ87"/>
  <c r="CK87"/>
  <c r="CL87"/>
  <c r="CO87"/>
  <c r="CP87"/>
  <c r="CQ87"/>
  <c r="BI87"/>
  <c r="BJ87"/>
  <c r="BK87"/>
  <c r="BD87"/>
  <c r="BE87"/>
  <c r="BF87"/>
  <c r="BY87"/>
  <c r="BZ87"/>
  <c r="CA87"/>
  <c r="BT87"/>
  <c r="BU87"/>
  <c r="BV87"/>
  <c r="CJ94"/>
  <c r="CK94"/>
  <c r="CL94"/>
  <c r="CO94"/>
  <c r="CP94"/>
  <c r="CQ94"/>
  <c r="BD94"/>
  <c r="BE94"/>
  <c r="BF94"/>
  <c r="BY94"/>
  <c r="BZ94"/>
  <c r="CA94"/>
  <c r="BY147"/>
  <c r="BZ147"/>
  <c r="CA147"/>
  <c r="CJ93"/>
  <c r="CK93"/>
  <c r="CL93"/>
  <c r="CO93"/>
  <c r="CP93"/>
  <c r="CQ93"/>
  <c r="BI93"/>
  <c r="BJ93"/>
  <c r="BK93"/>
  <c r="BD93"/>
  <c r="BE93"/>
  <c r="BF93"/>
  <c r="BY93"/>
  <c r="BZ93"/>
  <c r="CA93"/>
  <c r="BT93"/>
  <c r="BU93"/>
  <c r="BV93"/>
  <c r="CJ85"/>
  <c r="CK85"/>
  <c r="CL85"/>
  <c r="CO85"/>
  <c r="CP85"/>
  <c r="CQ85"/>
  <c r="BD85"/>
  <c r="BE85"/>
  <c r="BF85"/>
  <c r="BY85"/>
  <c r="BZ85"/>
  <c r="CA85"/>
  <c r="BT85"/>
  <c r="BU85"/>
  <c r="BV85"/>
  <c r="CO90"/>
  <c r="CP90"/>
  <c r="CQ90"/>
  <c r="CJ90"/>
  <c r="CK90"/>
  <c r="CL90"/>
  <c r="BD90"/>
  <c r="BE90"/>
  <c r="BF90"/>
  <c r="BI90"/>
  <c r="BJ90"/>
  <c r="BK90"/>
  <c r="BT90"/>
  <c r="BU90"/>
  <c r="BV90"/>
  <c r="BY90"/>
  <c r="BZ90"/>
  <c r="CA90"/>
  <c r="BD86"/>
  <c r="BE86"/>
  <c r="BF86"/>
  <c r="BI86"/>
  <c r="BJ86"/>
  <c r="BK86"/>
  <c r="CJ86"/>
  <c r="CK86"/>
  <c r="CL86"/>
  <c r="BT86"/>
  <c r="BU86"/>
  <c r="BV86"/>
  <c r="BY86"/>
  <c r="BZ86"/>
  <c r="CA86"/>
  <c r="B76"/>
  <c r="B77"/>
  <c r="B78"/>
  <c r="B79"/>
  <c r="B80"/>
  <c r="B81"/>
  <c r="B82"/>
  <c r="B83"/>
  <c r="AC79"/>
  <c r="AD79"/>
  <c r="AE79"/>
  <c r="X79"/>
  <c r="Y79"/>
  <c r="Z79"/>
  <c r="CJ79"/>
  <c r="CK79"/>
  <c r="CL79"/>
  <c r="AS79"/>
  <c r="AT79"/>
  <c r="AU79"/>
  <c r="AN79"/>
  <c r="AO79"/>
  <c r="AP79"/>
  <c r="CO79"/>
  <c r="CP79"/>
  <c r="CQ79"/>
  <c r="X83"/>
  <c r="Y83"/>
  <c r="Z83"/>
  <c r="CJ83"/>
  <c r="CK83"/>
  <c r="CL83"/>
  <c r="AS83"/>
  <c r="AT83"/>
  <c r="AU83"/>
  <c r="AN83"/>
  <c r="AO83"/>
  <c r="AP83"/>
  <c r="CO83"/>
  <c r="CP83"/>
  <c r="CQ83"/>
  <c r="X80"/>
  <c r="Y80"/>
  <c r="Z80"/>
  <c r="CJ80"/>
  <c r="CK80"/>
  <c r="CL80"/>
  <c r="AN80"/>
  <c r="AO80"/>
  <c r="AP80"/>
  <c r="CO80"/>
  <c r="CP80"/>
  <c r="CQ80"/>
  <c r="AC78"/>
  <c r="AD78"/>
  <c r="AE78"/>
  <c r="X78"/>
  <c r="Y78"/>
  <c r="Z78"/>
  <c r="CJ78"/>
  <c r="CK78"/>
  <c r="CL78"/>
  <c r="AS78"/>
  <c r="AT78"/>
  <c r="AU78"/>
  <c r="AN78"/>
  <c r="AO78"/>
  <c r="AP78"/>
  <c r="CO78"/>
  <c r="CP78"/>
  <c r="CQ78"/>
  <c r="AC77"/>
  <c r="AD77"/>
  <c r="AE77"/>
  <c r="X77"/>
  <c r="Y77"/>
  <c r="Z77"/>
  <c r="CJ77"/>
  <c r="CK77"/>
  <c r="CL77"/>
  <c r="AS77"/>
  <c r="AT77"/>
  <c r="AU77"/>
  <c r="AN77"/>
  <c r="AO77"/>
  <c r="AP77"/>
  <c r="CO77"/>
  <c r="CP77"/>
  <c r="CQ77"/>
  <c r="AC76"/>
  <c r="AD76"/>
  <c r="AE76"/>
  <c r="X76"/>
  <c r="Y76"/>
  <c r="Z76"/>
  <c r="CJ76"/>
  <c r="CK76"/>
  <c r="CL76"/>
  <c r="AN76"/>
  <c r="AO76"/>
  <c r="AP76"/>
  <c r="AS76"/>
  <c r="AT76"/>
  <c r="AU76"/>
  <c r="CO76"/>
  <c r="CP76"/>
  <c r="CQ76"/>
  <c r="AC82"/>
  <c r="AD82"/>
  <c r="AE82"/>
  <c r="X82"/>
  <c r="Y82"/>
  <c r="Z82"/>
  <c r="AN82"/>
  <c r="AO82"/>
  <c r="AP82"/>
  <c r="AS82"/>
  <c r="AT82"/>
  <c r="AU82"/>
  <c r="CO82"/>
  <c r="CP82"/>
  <c r="CQ82"/>
  <c r="AS74"/>
  <c r="AT74"/>
  <c r="AU74"/>
  <c r="AN74"/>
  <c r="AO74"/>
  <c r="AP74"/>
  <c r="CJ74"/>
  <c r="CK74"/>
  <c r="CL74"/>
  <c r="AC74"/>
  <c r="AD74"/>
  <c r="AE74"/>
  <c r="X74"/>
  <c r="Y74"/>
  <c r="Z74"/>
  <c r="CO74"/>
  <c r="CP74"/>
  <c r="CQ74"/>
  <c r="AC70"/>
  <c r="AD70"/>
  <c r="AE70"/>
  <c r="X70"/>
  <c r="Y70"/>
  <c r="Z70"/>
  <c r="CJ70"/>
  <c r="CK70"/>
  <c r="CL70"/>
  <c r="AN70"/>
  <c r="AO70"/>
  <c r="AP70"/>
  <c r="CO70"/>
  <c r="CP70"/>
  <c r="CQ70"/>
  <c r="AC64"/>
  <c r="AD64"/>
  <c r="AE64"/>
  <c r="X64"/>
  <c r="Y64"/>
  <c r="Z64"/>
  <c r="CJ64"/>
  <c r="CK64"/>
  <c r="CL64"/>
  <c r="AS64"/>
  <c r="AT64"/>
  <c r="AU64"/>
  <c r="AN64"/>
  <c r="AO64"/>
  <c r="AP64"/>
  <c r="CO64"/>
  <c r="CP64"/>
  <c r="CQ64"/>
  <c r="AC71"/>
  <c r="AD71"/>
  <c r="AE71"/>
  <c r="X71"/>
  <c r="Y71"/>
  <c r="Z71"/>
  <c r="CJ71"/>
  <c r="CK71"/>
  <c r="CL71"/>
  <c r="AS71"/>
  <c r="AT71"/>
  <c r="AU71"/>
  <c r="AN71"/>
  <c r="AO71"/>
  <c r="AP71"/>
  <c r="CO71"/>
  <c r="CP71"/>
  <c r="CQ71"/>
  <c r="AC66"/>
  <c r="AD66"/>
  <c r="AE66"/>
  <c r="X66"/>
  <c r="Y66"/>
  <c r="Z66"/>
  <c r="CJ66"/>
  <c r="CK66"/>
  <c r="CL66"/>
  <c r="AS66"/>
  <c r="AT66"/>
  <c r="AU66"/>
  <c r="AN66"/>
  <c r="AO66"/>
  <c r="AP66"/>
  <c r="CO66"/>
  <c r="CP66"/>
  <c r="CQ66"/>
  <c r="AC73"/>
  <c r="AD73"/>
  <c r="AE73"/>
  <c r="X73"/>
  <c r="Y73"/>
  <c r="Z73"/>
  <c r="CJ73"/>
  <c r="CK73"/>
  <c r="CL73"/>
  <c r="AS73"/>
  <c r="AT73"/>
  <c r="AU73"/>
  <c r="AN73"/>
  <c r="AO73"/>
  <c r="AP73"/>
  <c r="CO73"/>
  <c r="CP73"/>
  <c r="CQ73"/>
  <c r="AC67"/>
  <c r="AD67"/>
  <c r="AE67"/>
  <c r="X67"/>
  <c r="Y67"/>
  <c r="Z67"/>
  <c r="CJ67"/>
  <c r="CK67"/>
  <c r="CL67"/>
  <c r="AS67"/>
  <c r="AT67"/>
  <c r="AU67"/>
  <c r="AN67"/>
  <c r="AO67"/>
  <c r="AP67"/>
  <c r="CO67"/>
  <c r="CP67"/>
  <c r="CQ67"/>
  <c r="AC63"/>
  <c r="AD63"/>
  <c r="AE63"/>
  <c r="X63"/>
  <c r="Y63"/>
  <c r="Z63"/>
  <c r="CJ63"/>
  <c r="CK63"/>
  <c r="CL63"/>
  <c r="AS63"/>
  <c r="AT63"/>
  <c r="AU63"/>
  <c r="AN63"/>
  <c r="AO63"/>
  <c r="AP63"/>
  <c r="CO63"/>
  <c r="CP63"/>
  <c r="CQ63"/>
  <c r="AC69"/>
  <c r="AD69"/>
  <c r="AE69"/>
  <c r="X69"/>
  <c r="Y69"/>
  <c r="Z69"/>
  <c r="CJ69"/>
  <c r="CK69"/>
  <c r="CL69"/>
  <c r="AS69"/>
  <c r="AT69"/>
  <c r="AU69"/>
  <c r="AN69"/>
  <c r="AO69"/>
  <c r="AP69"/>
  <c r="CO69"/>
  <c r="CP69"/>
  <c r="CQ69"/>
  <c r="AC65"/>
  <c r="AD65"/>
  <c r="AE65"/>
  <c r="X65"/>
  <c r="Y65"/>
  <c r="Z65"/>
  <c r="CJ65"/>
  <c r="CK65"/>
  <c r="CL65"/>
  <c r="AS65"/>
  <c r="AT65"/>
  <c r="AU65"/>
  <c r="AN65"/>
  <c r="AO65"/>
  <c r="AP65"/>
  <c r="CO65"/>
  <c r="CP65"/>
  <c r="CQ65"/>
  <c r="CJ62"/>
  <c r="CK62"/>
  <c r="CL62"/>
  <c r="AS62"/>
  <c r="AT62"/>
  <c r="AU62"/>
  <c r="AN62"/>
  <c r="AO62"/>
  <c r="AP62"/>
  <c r="CO62"/>
  <c r="CP62"/>
  <c r="CQ62"/>
  <c r="X68"/>
  <c r="Y68"/>
  <c r="Z68"/>
  <c r="CJ68"/>
  <c r="CK68"/>
  <c r="CL68"/>
  <c r="AN68"/>
  <c r="AO68"/>
  <c r="AP68"/>
  <c r="AS68"/>
  <c r="AT68"/>
  <c r="AU68"/>
  <c r="CO68"/>
  <c r="CP68"/>
  <c r="CQ68"/>
  <c r="AC72"/>
  <c r="AD72"/>
  <c r="AE72"/>
  <c r="X72"/>
  <c r="Y72"/>
  <c r="Z72"/>
  <c r="AN72"/>
  <c r="AO72"/>
  <c r="AP72"/>
  <c r="AS72"/>
  <c r="AT72"/>
  <c r="AU72"/>
  <c r="CO72"/>
  <c r="CP72"/>
  <c r="CQ72"/>
  <c r="CJ45"/>
  <c r="CK45"/>
  <c r="CL45"/>
  <c r="DE42"/>
  <c r="DE43"/>
  <c r="DE44"/>
  <c r="DE45"/>
  <c r="DE46"/>
  <c r="DE47"/>
  <c r="DE48"/>
  <c r="DE49"/>
  <c r="DH42"/>
  <c r="DH43"/>
  <c r="DH44"/>
  <c r="DH45"/>
  <c r="DH46"/>
  <c r="DH47"/>
  <c r="DH48"/>
  <c r="DH49"/>
  <c r="DH50"/>
  <c r="DH51"/>
  <c r="AS58"/>
  <c r="AT58"/>
  <c r="AU58"/>
  <c r="AN58"/>
  <c r="AO58"/>
  <c r="AP58"/>
  <c r="AS51"/>
  <c r="AT51"/>
  <c r="AU51"/>
  <c r="AN51"/>
  <c r="AO51"/>
  <c r="AP51"/>
  <c r="CJ51"/>
  <c r="CK51"/>
  <c r="CL51"/>
  <c r="X51"/>
  <c r="Y51"/>
  <c r="Z51"/>
  <c r="CO51"/>
  <c r="CP51"/>
  <c r="CQ51"/>
  <c r="AS56"/>
  <c r="AT56"/>
  <c r="AU56"/>
  <c r="AN56"/>
  <c r="AO56"/>
  <c r="AP56"/>
  <c r="CJ56"/>
  <c r="CK56"/>
  <c r="CL56"/>
  <c r="AC56"/>
  <c r="AD56"/>
  <c r="AE56"/>
  <c r="X56"/>
  <c r="Y56"/>
  <c r="Z56"/>
  <c r="CO56"/>
  <c r="CP56"/>
  <c r="CQ56"/>
  <c r="AS41"/>
  <c r="AT41"/>
  <c r="AU41"/>
  <c r="AN41"/>
  <c r="AO41"/>
  <c r="AP41"/>
  <c r="CJ41"/>
  <c r="CK41"/>
  <c r="CL41"/>
  <c r="AC41"/>
  <c r="AD41"/>
  <c r="AE41"/>
  <c r="X41"/>
  <c r="Y41"/>
  <c r="Z41"/>
  <c r="CO41"/>
  <c r="CP41"/>
  <c r="CQ41"/>
  <c r="AC55"/>
  <c r="AD55"/>
  <c r="AE55"/>
  <c r="X55"/>
  <c r="Y55"/>
  <c r="Z55"/>
  <c r="CJ55"/>
  <c r="CK55"/>
  <c r="CL55"/>
  <c r="AS55"/>
  <c r="AT55"/>
  <c r="AU55"/>
  <c r="AN55"/>
  <c r="AO55"/>
  <c r="AP55"/>
  <c r="CO55"/>
  <c r="CP55"/>
  <c r="CQ55"/>
  <c r="AC43"/>
  <c r="AD43"/>
  <c r="AE43"/>
  <c r="X43"/>
  <c r="Y43"/>
  <c r="Z43"/>
  <c r="CJ43"/>
  <c r="CK43"/>
  <c r="CL43"/>
  <c r="AS43"/>
  <c r="AT43"/>
  <c r="AU43"/>
  <c r="AN43"/>
  <c r="AO43"/>
  <c r="AP43"/>
  <c r="CO43"/>
  <c r="CP43"/>
  <c r="CQ43"/>
  <c r="AC42"/>
  <c r="AD42"/>
  <c r="AE42"/>
  <c r="X42"/>
  <c r="Y42"/>
  <c r="Z42"/>
  <c r="CJ42"/>
  <c r="CK42"/>
  <c r="CL42"/>
  <c r="AS42"/>
  <c r="AT42"/>
  <c r="AU42"/>
  <c r="AN42"/>
  <c r="AO42"/>
  <c r="AP42"/>
  <c r="CO42"/>
  <c r="CP42"/>
  <c r="CQ42"/>
  <c r="AC49"/>
  <c r="AD49"/>
  <c r="AE49"/>
  <c r="X49"/>
  <c r="Y49"/>
  <c r="Z49"/>
  <c r="CJ49"/>
  <c r="CK49"/>
  <c r="CL49"/>
  <c r="AS49"/>
  <c r="AT49"/>
  <c r="AU49"/>
  <c r="AN49"/>
  <c r="AO49"/>
  <c r="AP49"/>
  <c r="CO49"/>
  <c r="CP49"/>
  <c r="CQ49"/>
  <c r="AC47"/>
  <c r="AD47"/>
  <c r="AE47"/>
  <c r="X47"/>
  <c r="Y47"/>
  <c r="Z47"/>
  <c r="CJ47"/>
  <c r="CK47"/>
  <c r="CL47"/>
  <c r="AS47"/>
  <c r="AT47"/>
  <c r="AU47"/>
  <c r="AN47"/>
  <c r="AO47"/>
  <c r="AP47"/>
  <c r="CO47"/>
  <c r="CP47"/>
  <c r="CQ47"/>
  <c r="AC54"/>
  <c r="AD54"/>
  <c r="AE54"/>
  <c r="X54"/>
  <c r="Y54"/>
  <c r="Z54"/>
  <c r="CJ54"/>
  <c r="CK54"/>
  <c r="CL54"/>
  <c r="AS54"/>
  <c r="AT54"/>
  <c r="AU54"/>
  <c r="AN54"/>
  <c r="AO54"/>
  <c r="AP54"/>
  <c r="CO54"/>
  <c r="CP54"/>
  <c r="CQ54"/>
  <c r="X53"/>
  <c r="Y53"/>
  <c r="Z53"/>
  <c r="CJ53"/>
  <c r="CK53"/>
  <c r="CL53"/>
  <c r="AS53"/>
  <c r="AT53"/>
  <c r="AU53"/>
  <c r="AN53"/>
  <c r="AO53"/>
  <c r="AP53"/>
  <c r="CO53"/>
  <c r="CP53"/>
  <c r="CQ53"/>
  <c r="X50"/>
  <c r="Y50"/>
  <c r="Z50"/>
  <c r="CJ50"/>
  <c r="CK50"/>
  <c r="CL50"/>
  <c r="AS50"/>
  <c r="AT50"/>
  <c r="AU50"/>
  <c r="AN50"/>
  <c r="AO50"/>
  <c r="AP50"/>
  <c r="CO50"/>
  <c r="CP50"/>
  <c r="CQ50"/>
  <c r="X52"/>
  <c r="Y52"/>
  <c r="Z52"/>
  <c r="CJ52"/>
  <c r="CK52"/>
  <c r="CL52"/>
  <c r="AN52"/>
  <c r="AO52"/>
  <c r="AP52"/>
  <c r="AS52"/>
  <c r="AT52"/>
  <c r="AU52"/>
  <c r="CO52"/>
  <c r="CP52"/>
  <c r="CQ52"/>
  <c r="X45"/>
  <c r="Y45"/>
  <c r="Z45"/>
  <c r="AN45"/>
  <c r="AO45"/>
  <c r="AP45"/>
  <c r="AS45"/>
  <c r="AT45"/>
  <c r="AU45"/>
  <c r="CO45"/>
  <c r="CP45"/>
  <c r="CQ45"/>
  <c r="DE27"/>
  <c r="DH27"/>
  <c r="B26"/>
  <c r="B27"/>
  <c r="AS57"/>
  <c r="AT57"/>
  <c r="AU57"/>
  <c r="AN57"/>
  <c r="AO57"/>
  <c r="AP57"/>
  <c r="CJ57"/>
  <c r="CK57"/>
  <c r="CL57"/>
  <c r="AC57"/>
  <c r="AD57"/>
  <c r="AE57"/>
  <c r="X57"/>
  <c r="Y57"/>
  <c r="Z57"/>
  <c r="CO57"/>
  <c r="CP57"/>
  <c r="CQ57"/>
  <c r="AC32"/>
  <c r="AD32"/>
  <c r="AE32"/>
  <c r="X32"/>
  <c r="Y32"/>
  <c r="Z32"/>
  <c r="CJ32"/>
  <c r="CK32"/>
  <c r="CL32"/>
  <c r="AN32"/>
  <c r="AO32"/>
  <c r="AP32"/>
  <c r="AS32"/>
  <c r="AT32"/>
  <c r="AU32"/>
  <c r="CO32"/>
  <c r="CP32"/>
  <c r="CQ32"/>
  <c r="CJ35"/>
  <c r="CK35"/>
  <c r="CL35"/>
  <c r="AN35"/>
  <c r="AO35"/>
  <c r="AP35"/>
  <c r="CO35"/>
  <c r="CP35"/>
  <c r="CQ35"/>
  <c r="CJ26"/>
  <c r="CK26"/>
  <c r="CL26"/>
  <c r="AN26"/>
  <c r="AO26"/>
  <c r="AP26"/>
  <c r="AS26"/>
  <c r="AT26"/>
  <c r="AU26"/>
  <c r="CO26"/>
  <c r="CP26"/>
  <c r="CQ26"/>
  <c r="AC33"/>
  <c r="AD33"/>
  <c r="AE33"/>
  <c r="X33"/>
  <c r="Y33"/>
  <c r="Z33"/>
  <c r="CJ33"/>
  <c r="CK33"/>
  <c r="CL33"/>
  <c r="AN33"/>
  <c r="AO33"/>
  <c r="AP33"/>
  <c r="AS33"/>
  <c r="AT33"/>
  <c r="AU33"/>
  <c r="CO33"/>
  <c r="CP33"/>
  <c r="CQ33"/>
  <c r="AC28"/>
  <c r="AD28"/>
  <c r="AE28"/>
  <c r="X28"/>
  <c r="Y28"/>
  <c r="Z28"/>
  <c r="CJ28"/>
  <c r="CK28"/>
  <c r="CL28"/>
  <c r="AN28"/>
  <c r="AO28"/>
  <c r="AP28"/>
  <c r="AS28"/>
  <c r="AT28"/>
  <c r="AU28"/>
  <c r="CO28"/>
  <c r="CP28"/>
  <c r="CQ28"/>
  <c r="AC34"/>
  <c r="AD34"/>
  <c r="AE34"/>
  <c r="X34"/>
  <c r="Y34"/>
  <c r="Z34"/>
  <c r="CJ34"/>
  <c r="CK34"/>
  <c r="CL34"/>
  <c r="AN34"/>
  <c r="AO34"/>
  <c r="AP34"/>
  <c r="CO34"/>
  <c r="CP34"/>
  <c r="CQ34"/>
  <c r="AC39"/>
  <c r="AD39"/>
  <c r="AE39"/>
  <c r="X39"/>
  <c r="Y39"/>
  <c r="Z39"/>
  <c r="CJ39"/>
  <c r="CK39"/>
  <c r="CL39"/>
  <c r="AN39"/>
  <c r="AO39"/>
  <c r="AP39"/>
  <c r="AS39"/>
  <c r="AT39"/>
  <c r="AU39"/>
  <c r="X38"/>
  <c r="Y38"/>
  <c r="Z38"/>
  <c r="CJ38"/>
  <c r="CK38"/>
  <c r="CL38"/>
  <c r="AN38"/>
  <c r="AO38"/>
  <c r="AP38"/>
  <c r="AC37"/>
  <c r="AD37"/>
  <c r="AE37"/>
  <c r="X37"/>
  <c r="Y37"/>
  <c r="Z37"/>
  <c r="CJ37"/>
  <c r="CK37"/>
  <c r="CL37"/>
  <c r="AN37"/>
  <c r="AO37"/>
  <c r="AP37"/>
  <c r="AC31"/>
  <c r="AD31"/>
  <c r="AE31"/>
  <c r="X31"/>
  <c r="Y31"/>
  <c r="Z31"/>
  <c r="CJ31"/>
  <c r="CK31"/>
  <c r="CL31"/>
  <c r="AN31"/>
  <c r="AO31"/>
  <c r="AP31"/>
  <c r="AS31"/>
  <c r="AT31"/>
  <c r="AU31"/>
  <c r="CO31"/>
  <c r="CP31"/>
  <c r="CQ31"/>
  <c r="X29"/>
  <c r="Y29"/>
  <c r="Z29"/>
  <c r="CJ29"/>
  <c r="CK29"/>
  <c r="CL29"/>
  <c r="AN29"/>
  <c r="AO29"/>
  <c r="AP29"/>
  <c r="AS29"/>
  <c r="AT29"/>
  <c r="AU29"/>
  <c r="CO29"/>
  <c r="CP29"/>
  <c r="CQ29"/>
  <c r="X27"/>
  <c r="Y27"/>
  <c r="Z27"/>
  <c r="CJ27"/>
  <c r="CK27"/>
  <c r="CL27"/>
  <c r="AS27"/>
  <c r="AT27"/>
  <c r="AU27"/>
  <c r="CO27"/>
  <c r="CP27"/>
  <c r="CQ27"/>
  <c r="X36"/>
  <c r="Y36"/>
  <c r="Z36"/>
  <c r="CJ36"/>
  <c r="CK36"/>
  <c r="CL36"/>
  <c r="AN36"/>
  <c r="AO36"/>
  <c r="AP36"/>
  <c r="CO30"/>
  <c r="CP30"/>
  <c r="CQ30"/>
  <c r="B22"/>
  <c r="B23"/>
  <c r="B24"/>
  <c r="X24"/>
  <c r="Y24"/>
  <c r="Z24"/>
  <c r="CJ24"/>
  <c r="CK24"/>
  <c r="CL24"/>
  <c r="AN24"/>
  <c r="AO24"/>
  <c r="AP24"/>
  <c r="BT24"/>
  <c r="BU24"/>
  <c r="BV24"/>
  <c r="BY24"/>
  <c r="BZ24"/>
  <c r="CA24"/>
  <c r="BD24"/>
  <c r="BE24"/>
  <c r="BF24"/>
  <c r="BI24"/>
  <c r="BJ24"/>
  <c r="BK24"/>
  <c r="CO24"/>
  <c r="CP24"/>
  <c r="CQ24"/>
  <c r="X22"/>
  <c r="Y22"/>
  <c r="Z22"/>
  <c r="CJ22"/>
  <c r="CK22"/>
  <c r="CL22"/>
  <c r="AN22"/>
  <c r="AO22"/>
  <c r="AP22"/>
  <c r="AS22"/>
  <c r="AT22"/>
  <c r="AU22"/>
  <c r="BT22"/>
  <c r="BU22"/>
  <c r="BV22"/>
  <c r="BY22"/>
  <c r="BZ22"/>
  <c r="CA22"/>
  <c r="CO22"/>
  <c r="CP22"/>
  <c r="CQ22"/>
  <c r="BT23"/>
  <c r="BU23"/>
  <c r="BV23"/>
  <c r="BD23"/>
  <c r="BE23"/>
  <c r="BF23"/>
  <c r="CO23"/>
  <c r="CP23"/>
  <c r="CQ23"/>
  <c r="DE16"/>
  <c r="DE17"/>
  <c r="DH16"/>
  <c r="DH17"/>
  <c r="B15"/>
  <c r="B16"/>
  <c r="B17"/>
  <c r="B18"/>
  <c r="B19"/>
  <c r="B20"/>
  <c r="BT20"/>
  <c r="BU20"/>
  <c r="BV20"/>
  <c r="BD20"/>
  <c r="BE20"/>
  <c r="BF20"/>
  <c r="BT16"/>
  <c r="BU16"/>
  <c r="BV16"/>
  <c r="BD16"/>
  <c r="BE16"/>
  <c r="BF16"/>
  <c r="CO16"/>
  <c r="CP16"/>
  <c r="CQ16"/>
  <c r="BT19"/>
  <c r="BU19"/>
  <c r="BV19"/>
  <c r="BD19"/>
  <c r="BE19"/>
  <c r="BF19"/>
  <c r="BT18"/>
  <c r="BU18"/>
  <c r="BV18"/>
  <c r="BD18"/>
  <c r="BE18"/>
  <c r="BF18"/>
  <c r="BD17"/>
  <c r="BE17"/>
  <c r="BF17"/>
  <c r="BT17"/>
  <c r="BU17"/>
  <c r="BV17"/>
  <c r="CO17"/>
  <c r="CP17"/>
  <c r="CQ17"/>
  <c r="CO15"/>
  <c r="CP15"/>
  <c r="CQ15"/>
  <c r="B10"/>
  <c r="B11"/>
  <c r="B12"/>
  <c r="B13"/>
  <c r="BT10"/>
  <c r="BU10"/>
  <c r="BV10"/>
  <c r="CO10"/>
  <c r="CP10"/>
  <c r="CQ10"/>
  <c r="BT13"/>
  <c r="BU13"/>
  <c r="BV13"/>
  <c r="CO13"/>
  <c r="CP13"/>
  <c r="CQ13"/>
  <c r="BD12"/>
  <c r="BE12"/>
  <c r="BF12"/>
  <c r="BT12"/>
  <c r="BU12"/>
  <c r="BV12"/>
  <c r="CO12"/>
  <c r="CP12"/>
  <c r="CQ12"/>
  <c r="AQ42" i="2"/>
  <c r="AR42"/>
  <c r="AS42"/>
  <c r="AL42"/>
  <c r="AM42"/>
  <c r="AN42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Q41"/>
  <c r="AR41"/>
  <c r="AS41"/>
  <c r="BG41"/>
  <c r="BH41"/>
  <c r="BI41"/>
  <c r="AL41"/>
  <c r="AM41"/>
  <c r="AN41"/>
  <c r="BB41"/>
  <c r="BC41"/>
  <c r="BD41"/>
  <c r="BF41"/>
  <c r="BW41"/>
  <c r="BX41"/>
  <c r="BY41"/>
  <c r="CA41"/>
  <c r="BR41"/>
  <c r="BS41"/>
  <c r="BT41"/>
  <c r="AQ40"/>
  <c r="AR40"/>
  <c r="AS40"/>
  <c r="BG40"/>
  <c r="BH40"/>
  <c r="BI40"/>
  <c r="AL40"/>
  <c r="AM40"/>
  <c r="AN40"/>
  <c r="BB40"/>
  <c r="BC40"/>
  <c r="BD40"/>
  <c r="BF40"/>
  <c r="BW40"/>
  <c r="BX40"/>
  <c r="BY40"/>
  <c r="CA40"/>
  <c r="BR40"/>
  <c r="BS40"/>
  <c r="BT40"/>
  <c r="AQ39"/>
  <c r="AR39"/>
  <c r="AS39"/>
  <c r="BG39"/>
  <c r="BH39"/>
  <c r="BI39"/>
  <c r="AL39"/>
  <c r="AM39"/>
  <c r="AN39"/>
  <c r="BB39"/>
  <c r="BC39"/>
  <c r="BD39"/>
  <c r="BW39"/>
  <c r="BX39"/>
  <c r="BY39"/>
  <c r="BR39"/>
  <c r="BS39"/>
  <c r="BT39"/>
  <c r="AQ38"/>
  <c r="AR38"/>
  <c r="AS38"/>
  <c r="BG38"/>
  <c r="BH38"/>
  <c r="BI38"/>
  <c r="BK38"/>
  <c r="BQ38"/>
  <c r="AL38"/>
  <c r="AM38"/>
  <c r="AN38"/>
  <c r="BB38"/>
  <c r="BC38"/>
  <c r="BD38"/>
  <c r="BW38"/>
  <c r="BX38"/>
  <c r="BY38"/>
  <c r="BR38"/>
  <c r="BS38"/>
  <c r="BT38"/>
  <c r="AQ37"/>
  <c r="AR37"/>
  <c r="AS37"/>
  <c r="AU37"/>
  <c r="BG37"/>
  <c r="BH37"/>
  <c r="BI37"/>
  <c r="AL37"/>
  <c r="AM37"/>
  <c r="AN37"/>
  <c r="BB37"/>
  <c r="BC37"/>
  <c r="BD37"/>
  <c r="BW37"/>
  <c r="BX37"/>
  <c r="BY37"/>
  <c r="BR37"/>
  <c r="BS37"/>
  <c r="BT37"/>
  <c r="BV37"/>
  <c r="AQ36"/>
  <c r="AR36"/>
  <c r="AS36"/>
  <c r="BG36"/>
  <c r="BH36"/>
  <c r="BI36"/>
  <c r="AL36"/>
  <c r="AM36"/>
  <c r="AN36"/>
  <c r="BB36"/>
  <c r="BC36"/>
  <c r="BD36"/>
  <c r="BF36"/>
  <c r="BW36"/>
  <c r="BX36"/>
  <c r="BY36"/>
  <c r="BR36"/>
  <c r="BS36"/>
  <c r="BT36"/>
  <c r="AQ35"/>
  <c r="AR35"/>
  <c r="AS35"/>
  <c r="BG35"/>
  <c r="BH35"/>
  <c r="BI35"/>
  <c r="AL35"/>
  <c r="AM35"/>
  <c r="AN35"/>
  <c r="BB35"/>
  <c r="BC35"/>
  <c r="BD35"/>
  <c r="BW35"/>
  <c r="BX35"/>
  <c r="BY35"/>
  <c r="BR35"/>
  <c r="BS35"/>
  <c r="BT35"/>
  <c r="AQ34"/>
  <c r="AR34"/>
  <c r="AS34"/>
  <c r="AL34"/>
  <c r="AM34"/>
  <c r="AN34"/>
  <c r="AP34"/>
  <c r="AV34"/>
  <c r="AY34"/>
  <c r="AQ33"/>
  <c r="AR33"/>
  <c r="AS33"/>
  <c r="AL33"/>
  <c r="AM33"/>
  <c r="AN33"/>
  <c r="BR32"/>
  <c r="BS32"/>
  <c r="BT32"/>
  <c r="BR5"/>
  <c r="BS5"/>
  <c r="BT5"/>
  <c r="AQ32"/>
  <c r="AR32"/>
  <c r="AS32"/>
  <c r="BG32"/>
  <c r="BH32"/>
  <c r="BI32"/>
  <c r="AL32"/>
  <c r="AM32"/>
  <c r="AN32"/>
  <c r="BB32"/>
  <c r="BC32"/>
  <c r="BD32"/>
  <c r="BW32"/>
  <c r="BX32"/>
  <c r="BY32"/>
  <c r="BR31"/>
  <c r="BS31"/>
  <c r="BT31"/>
  <c r="AQ31"/>
  <c r="AR31"/>
  <c r="AS31"/>
  <c r="BG31"/>
  <c r="BH31"/>
  <c r="BI31"/>
  <c r="AL31"/>
  <c r="AM31"/>
  <c r="AN31"/>
  <c r="AP31"/>
  <c r="AV31"/>
  <c r="BB31"/>
  <c r="BC31"/>
  <c r="BD31"/>
  <c r="BW31"/>
  <c r="BX31"/>
  <c r="BY31"/>
  <c r="BR30"/>
  <c r="BS30"/>
  <c r="BT30"/>
  <c r="AQ30"/>
  <c r="AR30"/>
  <c r="AS30"/>
  <c r="BG30"/>
  <c r="BH30"/>
  <c r="BI30"/>
  <c r="AL30"/>
  <c r="AM30"/>
  <c r="AN30"/>
  <c r="BB30"/>
  <c r="BC30"/>
  <c r="BD30"/>
  <c r="BW30"/>
  <c r="BX30"/>
  <c r="BY30"/>
  <c r="AQ29"/>
  <c r="AR29"/>
  <c r="AS29"/>
  <c r="BG29"/>
  <c r="BH29"/>
  <c r="BI29"/>
  <c r="BK29"/>
  <c r="BQ29"/>
  <c r="AL29"/>
  <c r="AM29"/>
  <c r="AN29"/>
  <c r="BB29"/>
  <c r="BC29"/>
  <c r="BD29"/>
  <c r="BW29"/>
  <c r="BX29"/>
  <c r="BY29"/>
  <c r="BR29"/>
  <c r="BS29"/>
  <c r="BT29"/>
  <c r="AQ28"/>
  <c r="AR28"/>
  <c r="AS28"/>
  <c r="BG28"/>
  <c r="BH28"/>
  <c r="BI28"/>
  <c r="AL28"/>
  <c r="AM28"/>
  <c r="AN28"/>
  <c r="BB28"/>
  <c r="BC28"/>
  <c r="BD28"/>
  <c r="BW28"/>
  <c r="BX28"/>
  <c r="BY28"/>
  <c r="BR28"/>
  <c r="BS28"/>
  <c r="BT28"/>
  <c r="BV28"/>
  <c r="AQ27"/>
  <c r="AR27"/>
  <c r="AS27"/>
  <c r="BG27"/>
  <c r="BH27"/>
  <c r="BI27"/>
  <c r="BK27"/>
  <c r="AL27"/>
  <c r="AM27"/>
  <c r="AN27"/>
  <c r="BB27"/>
  <c r="BC27"/>
  <c r="BD27"/>
  <c r="BW27"/>
  <c r="BX27"/>
  <c r="BY27"/>
  <c r="BR27"/>
  <c r="BS27"/>
  <c r="BT27"/>
  <c r="AQ26"/>
  <c r="AR26"/>
  <c r="AS26"/>
  <c r="BG26"/>
  <c r="BH26"/>
  <c r="BI26"/>
  <c r="AL26"/>
  <c r="AM26"/>
  <c r="AN26"/>
  <c r="AP26"/>
  <c r="AV26"/>
  <c r="AY26"/>
  <c r="BB26"/>
  <c r="BC26"/>
  <c r="BD26"/>
  <c r="BW26"/>
  <c r="BX26"/>
  <c r="BY26"/>
  <c r="BR26"/>
  <c r="BS26"/>
  <c r="BT26"/>
  <c r="BV26"/>
  <c r="BR25"/>
  <c r="BS25"/>
  <c r="BT25"/>
  <c r="AQ25"/>
  <c r="AR25"/>
  <c r="AS25"/>
  <c r="AU25"/>
  <c r="BA25"/>
  <c r="BG25"/>
  <c r="BH25"/>
  <c r="BI25"/>
  <c r="AL25"/>
  <c r="AM25"/>
  <c r="AN25"/>
  <c r="AP25"/>
  <c r="AV25"/>
  <c r="AY25"/>
  <c r="BB25"/>
  <c r="BC25"/>
  <c r="BD25"/>
  <c r="BW25"/>
  <c r="BX25"/>
  <c r="BY25"/>
  <c r="AQ24"/>
  <c r="AR24"/>
  <c r="AS24"/>
  <c r="BG24"/>
  <c r="BH24"/>
  <c r="BI24"/>
  <c r="BK24"/>
  <c r="AL24"/>
  <c r="AM24"/>
  <c r="AN24"/>
  <c r="BB24"/>
  <c r="BC24"/>
  <c r="BD24"/>
  <c r="BW24"/>
  <c r="BX24"/>
  <c r="BY24"/>
  <c r="BR24"/>
  <c r="BS24"/>
  <c r="BT24"/>
  <c r="AQ23"/>
  <c r="AR23"/>
  <c r="AS23"/>
  <c r="AU23"/>
  <c r="BG23"/>
  <c r="BH23"/>
  <c r="BI23"/>
  <c r="AL23"/>
  <c r="AM23"/>
  <c r="AN23"/>
  <c r="AP23"/>
  <c r="AV23"/>
  <c r="AY23"/>
  <c r="BB23"/>
  <c r="BC23"/>
  <c r="BD23"/>
  <c r="BW23"/>
  <c r="BX23"/>
  <c r="BY23"/>
  <c r="BR23"/>
  <c r="BS23"/>
  <c r="BT23"/>
  <c r="AQ22"/>
  <c r="AR22"/>
  <c r="AS22"/>
  <c r="AU22"/>
  <c r="BA22"/>
  <c r="BG22"/>
  <c r="BH22"/>
  <c r="BI22"/>
  <c r="AL22"/>
  <c r="AM22"/>
  <c r="AN22"/>
  <c r="AP22"/>
  <c r="AV22"/>
  <c r="AY22"/>
  <c r="BB22"/>
  <c r="BC22"/>
  <c r="BD22"/>
  <c r="BW22"/>
  <c r="BX22"/>
  <c r="BY22"/>
  <c r="BR22"/>
  <c r="BS22"/>
  <c r="BT22"/>
  <c r="BV22"/>
  <c r="AQ21"/>
  <c r="AR21"/>
  <c r="AS21"/>
  <c r="BG21"/>
  <c r="BH21"/>
  <c r="BI21"/>
  <c r="BK21"/>
  <c r="AL21"/>
  <c r="AM21"/>
  <c r="AN21"/>
  <c r="BB21"/>
  <c r="BC21"/>
  <c r="BD21"/>
  <c r="BF21"/>
  <c r="BW21"/>
  <c r="BX21"/>
  <c r="BY21"/>
  <c r="BR21"/>
  <c r="BS21"/>
  <c r="BT21"/>
  <c r="AQ20"/>
  <c r="AR20"/>
  <c r="AS20"/>
  <c r="AU20"/>
  <c r="BA20"/>
  <c r="BG20"/>
  <c r="BH20"/>
  <c r="BI20"/>
  <c r="AL20"/>
  <c r="AM20"/>
  <c r="AN20"/>
  <c r="AP20"/>
  <c r="AV20"/>
  <c r="AY20"/>
  <c r="BB20"/>
  <c r="BC20"/>
  <c r="BD20"/>
  <c r="BW20"/>
  <c r="BX20"/>
  <c r="BY20"/>
  <c r="BR20"/>
  <c r="BS20"/>
  <c r="BT20"/>
  <c r="BR19"/>
  <c r="BS19"/>
  <c r="BT19"/>
  <c r="AQ19"/>
  <c r="AR19"/>
  <c r="AS19"/>
  <c r="BG19"/>
  <c r="BH19"/>
  <c r="BI19"/>
  <c r="AL19"/>
  <c r="AM19"/>
  <c r="AN19"/>
  <c r="AP19"/>
  <c r="AV19"/>
  <c r="AY19"/>
  <c r="BB19"/>
  <c r="BC19"/>
  <c r="BD19"/>
  <c r="BW19"/>
  <c r="BX19"/>
  <c r="BY19"/>
  <c r="AQ18"/>
  <c r="AR18"/>
  <c r="AS18"/>
  <c r="BG18"/>
  <c r="BH18"/>
  <c r="BI18"/>
  <c r="AL18"/>
  <c r="AM18"/>
  <c r="AN18"/>
  <c r="BB18"/>
  <c r="BC18"/>
  <c r="BD18"/>
  <c r="BR16"/>
  <c r="BS16"/>
  <c r="BT16"/>
  <c r="BW16"/>
  <c r="BX16"/>
  <c r="BY16"/>
  <c r="BQ16"/>
  <c r="X16"/>
  <c r="W16"/>
  <c r="V16"/>
  <c r="K16"/>
  <c r="L16"/>
  <c r="M16"/>
  <c r="F16"/>
  <c r="G16"/>
  <c r="H16"/>
  <c r="A14"/>
  <c r="A15"/>
  <c r="A16"/>
  <c r="BR15"/>
  <c r="BS15"/>
  <c r="BT15"/>
  <c r="BW15"/>
  <c r="BX15"/>
  <c r="BY15"/>
  <c r="BQ15"/>
  <c r="X15"/>
  <c r="W15"/>
  <c r="V15"/>
  <c r="K15"/>
  <c r="L15"/>
  <c r="M15"/>
  <c r="F15"/>
  <c r="G15"/>
  <c r="H15"/>
  <c r="BR14"/>
  <c r="BS14"/>
  <c r="BT14"/>
  <c r="K14"/>
  <c r="L14"/>
  <c r="M14"/>
  <c r="O14"/>
  <c r="F14"/>
  <c r="G14"/>
  <c r="H14"/>
  <c r="J14"/>
  <c r="P14"/>
  <c r="S14"/>
  <c r="AA14"/>
  <c r="AB14"/>
  <c r="AC14"/>
  <c r="AE14"/>
  <c r="V14"/>
  <c r="W14"/>
  <c r="X14"/>
  <c r="BW14"/>
  <c r="BX14"/>
  <c r="BY14"/>
  <c r="BQ14"/>
  <c r="BR13"/>
  <c r="BS13"/>
  <c r="BT13"/>
  <c r="K13"/>
  <c r="L13"/>
  <c r="M13"/>
  <c r="F13"/>
  <c r="G13"/>
  <c r="H13"/>
  <c r="AA13"/>
  <c r="AB13"/>
  <c r="AC13"/>
  <c r="V13"/>
  <c r="W13"/>
  <c r="X13"/>
  <c r="BW13"/>
  <c r="BX13"/>
  <c r="BY13"/>
  <c r="BQ13"/>
  <c r="AA11"/>
  <c r="AB11"/>
  <c r="AC11"/>
  <c r="V11"/>
  <c r="W11"/>
  <c r="X11"/>
  <c r="K11"/>
  <c r="L11"/>
  <c r="M11"/>
  <c r="F11"/>
  <c r="G11"/>
  <c r="H11"/>
  <c r="A6"/>
  <c r="A7"/>
  <c r="A8"/>
  <c r="A9"/>
  <c r="A10"/>
  <c r="A11"/>
  <c r="BR10"/>
  <c r="BS10"/>
  <c r="BT10"/>
  <c r="K10"/>
  <c r="L10"/>
  <c r="M10"/>
  <c r="F10"/>
  <c r="G10"/>
  <c r="H10"/>
  <c r="AA10"/>
  <c r="AB10"/>
  <c r="AC10"/>
  <c r="AE10"/>
  <c r="V10"/>
  <c r="W10"/>
  <c r="X10"/>
  <c r="Z10"/>
  <c r="BB10"/>
  <c r="BC10"/>
  <c r="BD10"/>
  <c r="BW10"/>
  <c r="BX10"/>
  <c r="BY10"/>
  <c r="BG10"/>
  <c r="BH10"/>
  <c r="BI10"/>
  <c r="BR9"/>
  <c r="BS9"/>
  <c r="BT9"/>
  <c r="K9"/>
  <c r="L9"/>
  <c r="M9"/>
  <c r="O9"/>
  <c r="F9"/>
  <c r="G9"/>
  <c r="H9"/>
  <c r="J9"/>
  <c r="P9"/>
  <c r="R9"/>
  <c r="T9"/>
  <c r="S9"/>
  <c r="AA9"/>
  <c r="AB9"/>
  <c r="AC9"/>
  <c r="V9"/>
  <c r="W9"/>
  <c r="X9"/>
  <c r="BB9"/>
  <c r="BC9"/>
  <c r="BD9"/>
  <c r="BW9"/>
  <c r="BX9"/>
  <c r="BY9"/>
  <c r="BG9"/>
  <c r="BH9"/>
  <c r="BI9"/>
  <c r="BR8"/>
  <c r="BS8"/>
  <c r="BT8"/>
  <c r="K8"/>
  <c r="L8"/>
  <c r="M8"/>
  <c r="F8"/>
  <c r="G8"/>
  <c r="H8"/>
  <c r="J8"/>
  <c r="P8"/>
  <c r="S8"/>
  <c r="AA8"/>
  <c r="AB8"/>
  <c r="AC8"/>
  <c r="AE8"/>
  <c r="V8"/>
  <c r="W8"/>
  <c r="X8"/>
  <c r="BB8"/>
  <c r="BC8"/>
  <c r="BD8"/>
  <c r="BW8"/>
  <c r="BX8"/>
  <c r="BY8"/>
  <c r="BG8"/>
  <c r="BH8"/>
  <c r="BI8"/>
  <c r="BR7"/>
  <c r="BS7"/>
  <c r="BT7"/>
  <c r="K7"/>
  <c r="L7"/>
  <c r="M7"/>
  <c r="O7"/>
  <c r="F7"/>
  <c r="G7"/>
  <c r="H7"/>
  <c r="J7"/>
  <c r="P7"/>
  <c r="S7"/>
  <c r="AA7"/>
  <c r="AB7"/>
  <c r="AC7"/>
  <c r="V7"/>
  <c r="W7"/>
  <c r="X7"/>
  <c r="Z7"/>
  <c r="BB7"/>
  <c r="BC7"/>
  <c r="BD7"/>
  <c r="BW7"/>
  <c r="BX7"/>
  <c r="BY7"/>
  <c r="BG7"/>
  <c r="BH7"/>
  <c r="BI7"/>
  <c r="BR6"/>
  <c r="BS6"/>
  <c r="BT6"/>
  <c r="K6"/>
  <c r="L6"/>
  <c r="M6"/>
  <c r="F6"/>
  <c r="G6"/>
  <c r="H6"/>
  <c r="AA6"/>
  <c r="AB6"/>
  <c r="AC6"/>
  <c r="AE6"/>
  <c r="V6"/>
  <c r="W6"/>
  <c r="X6"/>
  <c r="Z6"/>
  <c r="BB6"/>
  <c r="BC6"/>
  <c r="BD6"/>
  <c r="BW6"/>
  <c r="BX6"/>
  <c r="BY6"/>
  <c r="BG6"/>
  <c r="BH6"/>
  <c r="BI6"/>
  <c r="K5"/>
  <c r="L5"/>
  <c r="M5"/>
  <c r="F5"/>
  <c r="G5"/>
  <c r="H5"/>
  <c r="AA5"/>
  <c r="AB5"/>
  <c r="AC5"/>
  <c r="V5"/>
  <c r="W5"/>
  <c r="X5"/>
  <c r="BB5"/>
  <c r="BC5"/>
  <c r="BD5"/>
  <c r="BW5"/>
  <c r="BX5"/>
  <c r="BY5"/>
  <c r="BG5"/>
  <c r="BH5"/>
  <c r="BI5"/>
  <c r="DG183" i="3"/>
  <c r="DI120"/>
  <c r="DJ120"/>
  <c r="DI104"/>
  <c r="DI101"/>
  <c r="DI100"/>
  <c r="DI98"/>
  <c r="DI18"/>
  <c r="DJ18"/>
  <c r="DK18"/>
  <c r="DL18"/>
  <c r="AG6" i="2"/>
  <c r="R14"/>
  <c r="T14"/>
  <c r="AX37"/>
  <c r="BA37"/>
  <c r="AE13"/>
  <c r="O13"/>
  <c r="AP18"/>
  <c r="AV18"/>
  <c r="BF24"/>
  <c r="CA27"/>
  <c r="CA29"/>
  <c r="CD29"/>
  <c r="CF29"/>
  <c r="AP32"/>
  <c r="AV32"/>
  <c r="AU32"/>
  <c r="AP35"/>
  <c r="AV35"/>
  <c r="AU35"/>
  <c r="CA38"/>
  <c r="BV39"/>
  <c r="R7"/>
  <c r="T7"/>
  <c r="AE9"/>
  <c r="AG10"/>
  <c r="J10"/>
  <c r="P10"/>
  <c r="S10"/>
  <c r="O11"/>
  <c r="BV16"/>
  <c r="AU18"/>
  <c r="Z8"/>
  <c r="AG8"/>
  <c r="O8"/>
  <c r="R8"/>
  <c r="T8"/>
  <c r="Z9"/>
  <c r="O10"/>
  <c r="R10"/>
  <c r="T10"/>
  <c r="J11"/>
  <c r="P11"/>
  <c r="S11"/>
  <c r="Z11"/>
  <c r="Z13"/>
  <c r="J13"/>
  <c r="P13"/>
  <c r="Z14"/>
  <c r="J15"/>
  <c r="P15"/>
  <c r="S15"/>
  <c r="CA15"/>
  <c r="CD15"/>
  <c r="CF15"/>
  <c r="O16"/>
  <c r="AU19"/>
  <c r="BA19"/>
  <c r="BV20"/>
  <c r="CA21"/>
  <c r="BV23"/>
  <c r="CA24"/>
  <c r="AU26"/>
  <c r="BA26"/>
  <c r="BF27"/>
  <c r="AP28"/>
  <c r="AV28"/>
  <c r="AY28"/>
  <c r="AU28"/>
  <c r="BA28"/>
  <c r="BF29"/>
  <c r="AP30"/>
  <c r="AV30"/>
  <c r="AU30"/>
  <c r="AU31"/>
  <c r="BF32"/>
  <c r="AP33"/>
  <c r="AV33"/>
  <c r="AY33"/>
  <c r="BV35"/>
  <c r="CA36"/>
  <c r="BK36"/>
  <c r="BQ36"/>
  <c r="AP37"/>
  <c r="AV37"/>
  <c r="BV38"/>
  <c r="BF38"/>
  <c r="AU38"/>
  <c r="AP39"/>
  <c r="AV39"/>
  <c r="AU39"/>
  <c r="BK40"/>
  <c r="BQ40"/>
  <c r="CD40"/>
  <c r="CF40"/>
  <c r="BV41"/>
  <c r="BK41"/>
  <c r="AP42"/>
  <c r="AV42"/>
  <c r="AY42"/>
  <c r="DF49" i="3"/>
  <c r="AZ29"/>
  <c r="BB29"/>
  <c r="CH13"/>
  <c r="DF55"/>
  <c r="AJ47"/>
  <c r="AI6"/>
  <c r="DF53"/>
  <c r="DI17"/>
  <c r="DJ17"/>
  <c r="AJ215"/>
  <c r="CE6"/>
  <c r="BS6"/>
  <c r="CD6"/>
  <c r="CG6"/>
  <c r="AZ28"/>
  <c r="BB28"/>
  <c r="CE98"/>
  <c r="DB41"/>
  <c r="CU213"/>
  <c r="DI71"/>
  <c r="DI114"/>
  <c r="DJ114"/>
  <c r="DK114"/>
  <c r="DI160"/>
  <c r="DJ160"/>
  <c r="DK160"/>
  <c r="DI163"/>
  <c r="DJ163"/>
  <c r="DK163"/>
  <c r="DM163"/>
  <c r="DI169"/>
  <c r="DI167"/>
  <c r="DI110"/>
  <c r="DJ110"/>
  <c r="DK110"/>
  <c r="DI178"/>
  <c r="DJ178"/>
  <c r="DK178"/>
  <c r="DI88"/>
  <c r="DI86"/>
  <c r="DI89"/>
  <c r="DI92"/>
  <c r="DI168"/>
  <c r="DI63"/>
  <c r="DJ63"/>
  <c r="DK63"/>
  <c r="DI31"/>
  <c r="DI27"/>
  <c r="DI70"/>
  <c r="DI32"/>
  <c r="DI64"/>
  <c r="DJ64"/>
  <c r="DK64"/>
  <c r="DK46"/>
  <c r="DO46"/>
  <c r="DI8"/>
  <c r="DJ8"/>
  <c r="DK8"/>
  <c r="DL8"/>
  <c r="DI10"/>
  <c r="DI12"/>
  <c r="CG164"/>
  <c r="BO8"/>
  <c r="DO8"/>
  <c r="AM214"/>
  <c r="CX183"/>
  <c r="CG163"/>
  <c r="AZ78"/>
  <c r="BB78"/>
  <c r="AL76"/>
  <c r="BA59"/>
  <c r="AL59"/>
  <c r="CU98"/>
  <c r="BP98"/>
  <c r="BR98"/>
  <c r="CU64"/>
  <c r="BA32"/>
  <c r="DI9"/>
  <c r="DJ9"/>
  <c r="DK9"/>
  <c r="DL9"/>
  <c r="DI24"/>
  <c r="DJ24"/>
  <c r="DK24"/>
  <c r="AL77"/>
  <c r="AI77"/>
  <c r="AI64"/>
  <c r="CT64"/>
  <c r="CV64"/>
  <c r="CX64"/>
  <c r="AM77"/>
  <c r="DI23"/>
  <c r="DJ23"/>
  <c r="DK23"/>
  <c r="DO23"/>
  <c r="CW32"/>
  <c r="AI33"/>
  <c r="CV178"/>
  <c r="CX178"/>
  <c r="CW178"/>
  <c r="AX30" i="2"/>
  <c r="AZ30"/>
  <c r="BA30"/>
  <c r="AX31"/>
  <c r="BA31"/>
  <c r="CD36"/>
  <c r="CF36"/>
  <c r="AX39"/>
  <c r="BA39"/>
  <c r="BM41"/>
  <c r="BQ41"/>
  <c r="CD41"/>
  <c r="CF41"/>
  <c r="CA5"/>
  <c r="Z5"/>
  <c r="J5"/>
  <c r="P5"/>
  <c r="J6"/>
  <c r="P6"/>
  <c r="S6"/>
  <c r="BF5"/>
  <c r="AE5"/>
  <c r="O5"/>
  <c r="U5"/>
  <c r="O6"/>
  <c r="AG9"/>
  <c r="AG13"/>
  <c r="AX18"/>
  <c r="AZ18"/>
  <c r="BA18"/>
  <c r="AX23"/>
  <c r="BA23"/>
  <c r="AW23"/>
  <c r="AX32"/>
  <c r="AZ32"/>
  <c r="BA32"/>
  <c r="AX35"/>
  <c r="BA35"/>
  <c r="AU29"/>
  <c r="AP29"/>
  <c r="AW29"/>
  <c r="BF30"/>
  <c r="BL30"/>
  <c r="BO30"/>
  <c r="BK30"/>
  <c r="CA31"/>
  <c r="BV31"/>
  <c r="CD38"/>
  <c r="CF38"/>
  <c r="BF39"/>
  <c r="BL39"/>
  <c r="BO39"/>
  <c r="BK39"/>
  <c r="AP41"/>
  <c r="AV41"/>
  <c r="BK5"/>
  <c r="AE7"/>
  <c r="AG7"/>
  <c r="CA30"/>
  <c r="BV30"/>
  <c r="BF31"/>
  <c r="BL31"/>
  <c r="BO31"/>
  <c r="BK31"/>
  <c r="CA32"/>
  <c r="BV5"/>
  <c r="AU33"/>
  <c r="AX33"/>
  <c r="AZ33"/>
  <c r="CA35"/>
  <c r="BV36"/>
  <c r="CB36"/>
  <c r="CE36"/>
  <c r="AU36"/>
  <c r="BF37"/>
  <c r="BL37"/>
  <c r="BO37"/>
  <c r="BK37"/>
  <c r="AP38"/>
  <c r="AV38"/>
  <c r="AY38"/>
  <c r="CA39"/>
  <c r="BV40"/>
  <c r="CC40"/>
  <c r="AU40"/>
  <c r="AU41"/>
  <c r="BA41"/>
  <c r="AU42"/>
  <c r="BL32"/>
  <c r="BO32"/>
  <c r="BK32"/>
  <c r="BV32"/>
  <c r="AU34"/>
  <c r="BF35"/>
  <c r="BL35"/>
  <c r="BO35"/>
  <c r="BK35"/>
  <c r="AP36"/>
  <c r="AV36"/>
  <c r="CA37"/>
  <c r="AP40"/>
  <c r="AV40"/>
  <c r="CI197" i="3"/>
  <c r="CT197"/>
  <c r="CW197"/>
  <c r="CT113"/>
  <c r="CW113"/>
  <c r="CE116"/>
  <c r="DI82"/>
  <c r="DJ82"/>
  <c r="DI44"/>
  <c r="DJ44"/>
  <c r="DK44"/>
  <c r="DP44"/>
  <c r="R6"/>
  <c r="T6"/>
  <c r="CU198"/>
  <c r="CU167"/>
  <c r="CF200"/>
  <c r="CI200"/>
  <c r="CT200"/>
  <c r="AK45"/>
  <c r="CD198"/>
  <c r="CG200"/>
  <c r="CU32"/>
  <c r="BS116"/>
  <c r="CD116"/>
  <c r="AJ45"/>
  <c r="AI45"/>
  <c r="BM5" i="2"/>
  <c r="BQ5"/>
  <c r="R5"/>
  <c r="S5"/>
  <c r="BA7"/>
  <c r="CD5"/>
  <c r="CF5"/>
  <c r="CC5"/>
  <c r="U13"/>
  <c r="AF13"/>
  <c r="AI13"/>
  <c r="Q13"/>
  <c r="U16"/>
  <c r="AY18"/>
  <c r="AX20"/>
  <c r="AW20"/>
  <c r="BQ21"/>
  <c r="CD21"/>
  <c r="CF21"/>
  <c r="BM21"/>
  <c r="BQ24"/>
  <c r="CD24"/>
  <c r="CF24"/>
  <c r="BM24"/>
  <c r="BQ27"/>
  <c r="CD27"/>
  <c r="CF27"/>
  <c r="BM27"/>
  <c r="AV29"/>
  <c r="CC30"/>
  <c r="AY30"/>
  <c r="CJ30"/>
  <c r="CH30"/>
  <c r="CM30"/>
  <c r="BQ31"/>
  <c r="BM31"/>
  <c r="BN31"/>
  <c r="BP31"/>
  <c r="CC32"/>
  <c r="AY32"/>
  <c r="CJ32"/>
  <c r="CH32"/>
  <c r="BA33"/>
  <c r="AW33"/>
  <c r="CC35"/>
  <c r="AY35"/>
  <c r="CJ35"/>
  <c r="CH35"/>
  <c r="AZ35"/>
  <c r="CC36"/>
  <c r="AX36"/>
  <c r="AW36"/>
  <c r="BA36"/>
  <c r="BN36"/>
  <c r="BP36"/>
  <c r="BQ37"/>
  <c r="CD37"/>
  <c r="CF37"/>
  <c r="BN37"/>
  <c r="BP37"/>
  <c r="CC39"/>
  <c r="AY39"/>
  <c r="CJ39"/>
  <c r="CH39"/>
  <c r="AZ39"/>
  <c r="CB40"/>
  <c r="CE40"/>
  <c r="AX40"/>
  <c r="AW40"/>
  <c r="BA40"/>
  <c r="BN40"/>
  <c r="BP40"/>
  <c r="AX41"/>
  <c r="AX42"/>
  <c r="AZ42"/>
  <c r="AW42"/>
  <c r="BA42"/>
  <c r="U7"/>
  <c r="AF7"/>
  <c r="Q7"/>
  <c r="U8"/>
  <c r="AF8"/>
  <c r="Q8"/>
  <c r="U9"/>
  <c r="AF9"/>
  <c r="Q9"/>
  <c r="U10"/>
  <c r="AF10"/>
  <c r="Q10"/>
  <c r="U11"/>
  <c r="AF11"/>
  <c r="AI11"/>
  <c r="Q11"/>
  <c r="U14"/>
  <c r="AF14"/>
  <c r="Q14"/>
  <c r="CM16"/>
  <c r="CB16"/>
  <c r="CE16"/>
  <c r="AX19"/>
  <c r="AW19"/>
  <c r="AX22"/>
  <c r="AW22"/>
  <c r="AZ23"/>
  <c r="AX26"/>
  <c r="AW26"/>
  <c r="CA6"/>
  <c r="BF6"/>
  <c r="BV6"/>
  <c r="CA7"/>
  <c r="BF7"/>
  <c r="BL7"/>
  <c r="BO7"/>
  <c r="BV7"/>
  <c r="CA8"/>
  <c r="BF8"/>
  <c r="BV8"/>
  <c r="CA9"/>
  <c r="BF9"/>
  <c r="BV9"/>
  <c r="CA10"/>
  <c r="BF10"/>
  <c r="BV10"/>
  <c r="AE11"/>
  <c r="CJ13"/>
  <c r="CH13"/>
  <c r="CA14"/>
  <c r="BV14"/>
  <c r="O15"/>
  <c r="CA16"/>
  <c r="BK18"/>
  <c r="CA19"/>
  <c r="BK19"/>
  <c r="BV19"/>
  <c r="BF20"/>
  <c r="BL20"/>
  <c r="BO20"/>
  <c r="AP21"/>
  <c r="AV21"/>
  <c r="CA22"/>
  <c r="BK22"/>
  <c r="BF23"/>
  <c r="BL23"/>
  <c r="BO23"/>
  <c r="BK25"/>
  <c r="BF26"/>
  <c r="BL26"/>
  <c r="BO26"/>
  <c r="BK28"/>
  <c r="Q5"/>
  <c r="CB5"/>
  <c r="CE5"/>
  <c r="BK6"/>
  <c r="BA6"/>
  <c r="BK7"/>
  <c r="BK8"/>
  <c r="BA8"/>
  <c r="BK9"/>
  <c r="BA9"/>
  <c r="BK10"/>
  <c r="BA10"/>
  <c r="R11"/>
  <c r="T11"/>
  <c r="S13"/>
  <c r="CA13"/>
  <c r="R13"/>
  <c r="BV13"/>
  <c r="AG14"/>
  <c r="BV15"/>
  <c r="J16"/>
  <c r="AW18"/>
  <c r="BF18"/>
  <c r="BL18"/>
  <c r="BO18"/>
  <c r="BF19"/>
  <c r="BL19"/>
  <c r="BO19"/>
  <c r="CA20"/>
  <c r="CJ20"/>
  <c r="CH20"/>
  <c r="BK20"/>
  <c r="BV21"/>
  <c r="AU21"/>
  <c r="BF22"/>
  <c r="BL22"/>
  <c r="BO22"/>
  <c r="AP24"/>
  <c r="AV24"/>
  <c r="CA25"/>
  <c r="BV25"/>
  <c r="AP27"/>
  <c r="AV27"/>
  <c r="CA28"/>
  <c r="BV29"/>
  <c r="AX25"/>
  <c r="AW25"/>
  <c r="AX28"/>
  <c r="AW28"/>
  <c r="AX29"/>
  <c r="BA29"/>
  <c r="BN29"/>
  <c r="BP29"/>
  <c r="BQ30"/>
  <c r="CB30"/>
  <c r="CE30"/>
  <c r="BM30"/>
  <c r="BN30"/>
  <c r="BP30"/>
  <c r="CD31"/>
  <c r="CF31"/>
  <c r="CC31"/>
  <c r="AY31"/>
  <c r="CJ31"/>
  <c r="CH31"/>
  <c r="CK31"/>
  <c r="CI31"/>
  <c r="AZ31"/>
  <c r="CM31"/>
  <c r="CB31"/>
  <c r="CE31"/>
  <c r="BQ32"/>
  <c r="CD32"/>
  <c r="CF32"/>
  <c r="BM32"/>
  <c r="BN32"/>
  <c r="BP32"/>
  <c r="CM32"/>
  <c r="CB32"/>
  <c r="CE32"/>
  <c r="BA34"/>
  <c r="AX34"/>
  <c r="AZ34"/>
  <c r="AW34"/>
  <c r="BQ35"/>
  <c r="CD35"/>
  <c r="CF35"/>
  <c r="BM35"/>
  <c r="BN35"/>
  <c r="BP35"/>
  <c r="AY36"/>
  <c r="CC37"/>
  <c r="AY37"/>
  <c r="CJ37"/>
  <c r="CH37"/>
  <c r="AZ37"/>
  <c r="CB38"/>
  <c r="CE38"/>
  <c r="CC38"/>
  <c r="AX38"/>
  <c r="AW38"/>
  <c r="BA38"/>
  <c r="BN38"/>
  <c r="BP38"/>
  <c r="BQ39"/>
  <c r="CD39"/>
  <c r="CF39"/>
  <c r="BM39"/>
  <c r="BN39"/>
  <c r="BP39"/>
  <c r="AY40"/>
  <c r="AY41"/>
  <c r="CA23"/>
  <c r="CJ23"/>
  <c r="CH23"/>
  <c r="BK23"/>
  <c r="BV24"/>
  <c r="AU24"/>
  <c r="BF25"/>
  <c r="BL25"/>
  <c r="BO25"/>
  <c r="CA26"/>
  <c r="CJ26"/>
  <c r="CH26"/>
  <c r="BK26"/>
  <c r="BV27"/>
  <c r="AU27"/>
  <c r="BF28"/>
  <c r="BL28"/>
  <c r="BO28"/>
  <c r="BL36"/>
  <c r="BO36"/>
  <c r="CB37"/>
  <c r="CE37"/>
  <c r="BM29"/>
  <c r="AW30"/>
  <c r="AW31"/>
  <c r="AW32"/>
  <c r="AW35"/>
  <c r="BM36"/>
  <c r="AW37"/>
  <c r="BM38"/>
  <c r="AW39"/>
  <c r="BM40"/>
  <c r="CC41"/>
  <c r="CN50" i="1"/>
  <c r="BX157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C168"/>
  <c r="DE118"/>
  <c r="BX152"/>
  <c r="BX156"/>
  <c r="AG185"/>
  <c r="DH118"/>
  <c r="DH119"/>
  <c r="DH120"/>
  <c r="DH121"/>
  <c r="DH122"/>
  <c r="DH123"/>
  <c r="DH124"/>
  <c r="DH125"/>
  <c r="DH126"/>
  <c r="DH127"/>
  <c r="DH128"/>
  <c r="DH129"/>
  <c r="DH130"/>
  <c r="DH131"/>
  <c r="DH132"/>
  <c r="DH133"/>
  <c r="DH134"/>
  <c r="DH135"/>
  <c r="DH136"/>
  <c r="CC157"/>
  <c r="CI157"/>
  <c r="CT46"/>
  <c r="CW46"/>
  <c r="BP17"/>
  <c r="BR17"/>
  <c r="BX155"/>
  <c r="CD155"/>
  <c r="BP20"/>
  <c r="BR20"/>
  <c r="BP18"/>
  <c r="BR18"/>
  <c r="BX10"/>
  <c r="CS87"/>
  <c r="CS96"/>
  <c r="BX158"/>
  <c r="CD158"/>
  <c r="BX154"/>
  <c r="CD154"/>
  <c r="CN180"/>
  <c r="CN182"/>
  <c r="BX151"/>
  <c r="AW39"/>
  <c r="CI39"/>
  <c r="BX149"/>
  <c r="AX44"/>
  <c r="BA44"/>
  <c r="CS149"/>
  <c r="DI153"/>
  <c r="CS155"/>
  <c r="CN153"/>
  <c r="CN150"/>
  <c r="CS157"/>
  <c r="CS151"/>
  <c r="AR34"/>
  <c r="AY34"/>
  <c r="BM91"/>
  <c r="BS91"/>
  <c r="CN97"/>
  <c r="CC179"/>
  <c r="CI179"/>
  <c r="CC183"/>
  <c r="CI183"/>
  <c r="AB19"/>
  <c r="AH19"/>
  <c r="AK19"/>
  <c r="AR35"/>
  <c r="AY35"/>
  <c r="CS92"/>
  <c r="CS182"/>
  <c r="AW23"/>
  <c r="Q10"/>
  <c r="AB187"/>
  <c r="AH187"/>
  <c r="AK187"/>
  <c r="BM102"/>
  <c r="BS102"/>
  <c r="DH105"/>
  <c r="DE50"/>
  <c r="AR22"/>
  <c r="AR24"/>
  <c r="CS73"/>
  <c r="BX111"/>
  <c r="CN104"/>
  <c r="CC106"/>
  <c r="CI106"/>
  <c r="BX105"/>
  <c r="BH100"/>
  <c r="BN100"/>
  <c r="DH91"/>
  <c r="DE28"/>
  <c r="DE29"/>
  <c r="DE30"/>
  <c r="DE31"/>
  <c r="DE32"/>
  <c r="DE33"/>
  <c r="DE34"/>
  <c r="DE35"/>
  <c r="AR36"/>
  <c r="AR38"/>
  <c r="AB33"/>
  <c r="AH33"/>
  <c r="AK33"/>
  <c r="CD156"/>
  <c r="CN179"/>
  <c r="CN181"/>
  <c r="CN183"/>
  <c r="DH28"/>
  <c r="DH29"/>
  <c r="DH30"/>
  <c r="DH31"/>
  <c r="DH32"/>
  <c r="DH33"/>
  <c r="DH34"/>
  <c r="DH35"/>
  <c r="B28"/>
  <c r="B29"/>
  <c r="B30"/>
  <c r="B31"/>
  <c r="B32"/>
  <c r="B33"/>
  <c r="B34"/>
  <c r="B35"/>
  <c r="B36"/>
  <c r="B37"/>
  <c r="B38"/>
  <c r="B39"/>
  <c r="AR37"/>
  <c r="BX102"/>
  <c r="CN105"/>
  <c r="DK105"/>
  <c r="BH103"/>
  <c r="BN103"/>
  <c r="BQ103"/>
  <c r="BH106"/>
  <c r="AR81"/>
  <c r="CT44"/>
  <c r="CW44"/>
  <c r="AR67"/>
  <c r="CS65"/>
  <c r="AW69"/>
  <c r="CI69"/>
  <c r="CN26"/>
  <c r="CS26"/>
  <c r="CS32"/>
  <c r="AB31"/>
  <c r="AH31"/>
  <c r="AK31"/>
  <c r="CS28"/>
  <c r="AR26"/>
  <c r="AR32"/>
  <c r="AB82"/>
  <c r="AH82"/>
  <c r="AK82"/>
  <c r="CN86"/>
  <c r="CS90"/>
  <c r="CN94"/>
  <c r="BX182"/>
  <c r="CD182"/>
  <c r="CG182"/>
  <c r="CS186"/>
  <c r="AB186"/>
  <c r="AH186"/>
  <c r="AK186"/>
  <c r="AY46"/>
  <c r="AB49"/>
  <c r="AH49"/>
  <c r="AW58"/>
  <c r="BH104"/>
  <c r="AB185"/>
  <c r="AH185"/>
  <c r="AK185"/>
  <c r="AR45"/>
  <c r="CN41"/>
  <c r="DI41"/>
  <c r="DJ41"/>
  <c r="DK41"/>
  <c r="AW56"/>
  <c r="CN51"/>
  <c r="AR58"/>
  <c r="BH107"/>
  <c r="CS181"/>
  <c r="CN165"/>
  <c r="CT165"/>
  <c r="DB165"/>
  <c r="DF165"/>
  <c r="AG188"/>
  <c r="AM188"/>
  <c r="BX92"/>
  <c r="CN32"/>
  <c r="AW13"/>
  <c r="BC13"/>
  <c r="CN27"/>
  <c r="CS66"/>
  <c r="CS154"/>
  <c r="CS15"/>
  <c r="CS16"/>
  <c r="AG78"/>
  <c r="AM78"/>
  <c r="CN83"/>
  <c r="BH85"/>
  <c r="BN85"/>
  <c r="BQ85"/>
  <c r="CN93"/>
  <c r="CS89"/>
  <c r="BX95"/>
  <c r="BX103"/>
  <c r="CS101"/>
  <c r="BM107"/>
  <c r="BS107"/>
  <c r="CS150"/>
  <c r="AR15"/>
  <c r="BM13"/>
  <c r="BS13"/>
  <c r="CN81"/>
  <c r="CC149"/>
  <c r="CI149"/>
  <c r="AW186"/>
  <c r="CI186"/>
  <c r="CU48"/>
  <c r="CU46"/>
  <c r="CN17"/>
  <c r="CN103"/>
  <c r="CS166"/>
  <c r="BX22"/>
  <c r="CD22"/>
  <c r="CG22"/>
  <c r="AG37"/>
  <c r="AM37"/>
  <c r="AB71"/>
  <c r="BX183"/>
  <c r="CD183"/>
  <c r="CG183"/>
  <c r="AG30"/>
  <c r="AM30"/>
  <c r="AW11"/>
  <c r="BC11"/>
  <c r="AW24"/>
  <c r="BC24"/>
  <c r="CN157"/>
  <c r="CN149"/>
  <c r="CN151"/>
  <c r="CC11"/>
  <c r="CI11"/>
  <c r="AY44"/>
  <c r="AW185"/>
  <c r="CI185"/>
  <c r="AG186"/>
  <c r="AM186"/>
  <c r="AW28"/>
  <c r="CI28"/>
  <c r="AR56"/>
  <c r="AW74"/>
  <c r="CI74"/>
  <c r="CS94"/>
  <c r="CC95"/>
  <c r="CI95"/>
  <c r="CN187"/>
  <c r="BH102"/>
  <c r="BN102"/>
  <c r="BQ102"/>
  <c r="AG26"/>
  <c r="AM26"/>
  <c r="BH23"/>
  <c r="BN23"/>
  <c r="BQ23"/>
  <c r="AB27"/>
  <c r="AH27"/>
  <c r="AK27"/>
  <c r="AB37"/>
  <c r="AH37"/>
  <c r="AK37"/>
  <c r="AB76"/>
  <c r="AH76"/>
  <c r="CS78"/>
  <c r="CN80"/>
  <c r="AR79"/>
  <c r="BH105"/>
  <c r="BN105"/>
  <c r="BQ105"/>
  <c r="BM103"/>
  <c r="BS103"/>
  <c r="CN100"/>
  <c r="CC138"/>
  <c r="CC152"/>
  <c r="CI152"/>
  <c r="CS156"/>
  <c r="DI156"/>
  <c r="CS180"/>
  <c r="CN186"/>
  <c r="AW187"/>
  <c r="CI187"/>
  <c r="AJ46"/>
  <c r="AL46"/>
  <c r="AB57"/>
  <c r="AH57"/>
  <c r="AK57"/>
  <c r="AR31"/>
  <c r="CI36"/>
  <c r="CN28"/>
  <c r="AG33"/>
  <c r="AM33"/>
  <c r="AG57"/>
  <c r="AM57"/>
  <c r="CS51"/>
  <c r="CS68"/>
  <c r="AB73"/>
  <c r="CN66"/>
  <c r="AW79"/>
  <c r="BX90"/>
  <c r="CS85"/>
  <c r="DI85"/>
  <c r="DJ85"/>
  <c r="BH91"/>
  <c r="BN91"/>
  <c r="BQ91"/>
  <c r="CN98"/>
  <c r="CS105"/>
  <c r="CC103"/>
  <c r="CI103"/>
  <c r="BX101"/>
  <c r="CC107"/>
  <c r="CI107"/>
  <c r="CN127"/>
  <c r="CC150"/>
  <c r="CI150"/>
  <c r="CC180"/>
  <c r="CI180"/>
  <c r="BH15"/>
  <c r="AG15"/>
  <c r="AM15"/>
  <c r="CC17"/>
  <c r="CI17"/>
  <c r="AG53"/>
  <c r="AM53"/>
  <c r="AW12"/>
  <c r="CS187"/>
  <c r="CS31"/>
  <c r="AR33"/>
  <c r="AW32"/>
  <c r="CI32"/>
  <c r="AW53"/>
  <c r="AG54"/>
  <c r="AM54"/>
  <c r="CS62"/>
  <c r="AB65"/>
  <c r="AR64"/>
  <c r="AB70"/>
  <c r="AB77"/>
  <c r="AH77"/>
  <c r="AK77"/>
  <c r="CS80"/>
  <c r="BM93"/>
  <c r="BS93"/>
  <c r="BX87"/>
  <c r="BH89"/>
  <c r="BN89"/>
  <c r="BQ89"/>
  <c r="BM105"/>
  <c r="BS105"/>
  <c r="BM100"/>
  <c r="BS100"/>
  <c r="CN101"/>
  <c r="BM106"/>
  <c r="BO106"/>
  <c r="CC153"/>
  <c r="CI153"/>
  <c r="CN152"/>
  <c r="CS179"/>
  <c r="CS183"/>
  <c r="AB10"/>
  <c r="AG18"/>
  <c r="AM18"/>
  <c r="AG22"/>
  <c r="AB35"/>
  <c r="AH35"/>
  <c r="AK35"/>
  <c r="CC113"/>
  <c r="CI113"/>
  <c r="AG58"/>
  <c r="AM58"/>
  <c r="CC151"/>
  <c r="CS185"/>
  <c r="AR186"/>
  <c r="AB59"/>
  <c r="AH59"/>
  <c r="AK59"/>
  <c r="AI48"/>
  <c r="BX13"/>
  <c r="BX23"/>
  <c r="AG31"/>
  <c r="AG28"/>
  <c r="AM28"/>
  <c r="AW26"/>
  <c r="CI26"/>
  <c r="AW52"/>
  <c r="CI52"/>
  <c r="AW54"/>
  <c r="AR72"/>
  <c r="AR65"/>
  <c r="CN63"/>
  <c r="AR76"/>
  <c r="CS102"/>
  <c r="CS103"/>
  <c r="CC101"/>
  <c r="CI101"/>
  <c r="BX106"/>
  <c r="CN158"/>
  <c r="BX150"/>
  <c r="CD150"/>
  <c r="CN156"/>
  <c r="CC181"/>
  <c r="CI181"/>
  <c r="AG83"/>
  <c r="AM83"/>
  <c r="AG36"/>
  <c r="AM36"/>
  <c r="AB26"/>
  <c r="AH26"/>
  <c r="AK26"/>
  <c r="CS81"/>
  <c r="AW81"/>
  <c r="CN185"/>
  <c r="AG187"/>
  <c r="CN82"/>
  <c r="AG63"/>
  <c r="AM63"/>
  <c r="CN95"/>
  <c r="AG20"/>
  <c r="AM20"/>
  <c r="AX20"/>
  <c r="AG34"/>
  <c r="CS158"/>
  <c r="CS113"/>
  <c r="CC155"/>
  <c r="AG81"/>
  <c r="CS27"/>
  <c r="AB39"/>
  <c r="AH39"/>
  <c r="AK39"/>
  <c r="AW33"/>
  <c r="CI33"/>
  <c r="CN33"/>
  <c r="AR53"/>
  <c r="CN53"/>
  <c r="CS47"/>
  <c r="AW49"/>
  <c r="CI49"/>
  <c r="CS55"/>
  <c r="AW72"/>
  <c r="CN70"/>
  <c r="AG70"/>
  <c r="AM70"/>
  <c r="BM89"/>
  <c r="CS95"/>
  <c r="CC105"/>
  <c r="CI105"/>
  <c r="BH101"/>
  <c r="BN101"/>
  <c r="BQ101"/>
  <c r="BX107"/>
  <c r="CN106"/>
  <c r="DK106"/>
  <c r="BX179"/>
  <c r="CD179"/>
  <c r="CG179"/>
  <c r="BH11"/>
  <c r="AG51"/>
  <c r="AM51"/>
  <c r="AG52"/>
  <c r="AM52"/>
  <c r="AJ44"/>
  <c r="AL44"/>
  <c r="CT48"/>
  <c r="CW48"/>
  <c r="AB67"/>
  <c r="BH96"/>
  <c r="BN96"/>
  <c r="BQ96"/>
  <c r="L11"/>
  <c r="R11"/>
  <c r="U11"/>
  <c r="CN155"/>
  <c r="AX46"/>
  <c r="BA46"/>
  <c r="AI46"/>
  <c r="CS165"/>
  <c r="AW188"/>
  <c r="CS12"/>
  <c r="AW29"/>
  <c r="CI29"/>
  <c r="AB34"/>
  <c r="AH34"/>
  <c r="AK34"/>
  <c r="CN35"/>
  <c r="AR52"/>
  <c r="CS72"/>
  <c r="AB69"/>
  <c r="CS67"/>
  <c r="CS71"/>
  <c r="CN85"/>
  <c r="BM96"/>
  <c r="BX91"/>
  <c r="CN91"/>
  <c r="CN107"/>
  <c r="DK107"/>
  <c r="CS106"/>
  <c r="BM104"/>
  <c r="CC158"/>
  <c r="CC156"/>
  <c r="CN166"/>
  <c r="CT166"/>
  <c r="CW166"/>
  <c r="CC12"/>
  <c r="AB12"/>
  <c r="BM10"/>
  <c r="BS10"/>
  <c r="AR16"/>
  <c r="AG27"/>
  <c r="AM27"/>
  <c r="AG11"/>
  <c r="AM11"/>
  <c r="CN72"/>
  <c r="AR188"/>
  <c r="AI44"/>
  <c r="AW45"/>
  <c r="CI45"/>
  <c r="AR51"/>
  <c r="CU44"/>
  <c r="AW50"/>
  <c r="CI50"/>
  <c r="CT50"/>
  <c r="CW50"/>
  <c r="AR49"/>
  <c r="CN42"/>
  <c r="AG43"/>
  <c r="AM43"/>
  <c r="AB41"/>
  <c r="AH41"/>
  <c r="AK41"/>
  <c r="AJ48"/>
  <c r="AL48"/>
  <c r="AW51"/>
  <c r="AY51"/>
  <c r="CS42"/>
  <c r="AW43"/>
  <c r="CI43"/>
  <c r="AX48"/>
  <c r="AZ48"/>
  <c r="BB48"/>
  <c r="CC114"/>
  <c r="CI114"/>
  <c r="CN111"/>
  <c r="CS134"/>
  <c r="CS118"/>
  <c r="CS112"/>
  <c r="CD152"/>
  <c r="CD151"/>
  <c r="AR187"/>
  <c r="CS13"/>
  <c r="BH24"/>
  <c r="CS53"/>
  <c r="CS56"/>
  <c r="AR63"/>
  <c r="AR78"/>
  <c r="CN78"/>
  <c r="BM87"/>
  <c r="CN87"/>
  <c r="CC91"/>
  <c r="CI91"/>
  <c r="BX100"/>
  <c r="BX104"/>
  <c r="CS152"/>
  <c r="DI152"/>
  <c r="CC154"/>
  <c r="BX180"/>
  <c r="CD180"/>
  <c r="CC182"/>
  <c r="CI182"/>
  <c r="BM22"/>
  <c r="BP22"/>
  <c r="BR22"/>
  <c r="AB62"/>
  <c r="AH62"/>
  <c r="AK62"/>
  <c r="CI20"/>
  <c r="CI13"/>
  <c r="CS50"/>
  <c r="AB80"/>
  <c r="AH80"/>
  <c r="AK80"/>
  <c r="BX85"/>
  <c r="CS29"/>
  <c r="BX20"/>
  <c r="AW22"/>
  <c r="AB22"/>
  <c r="AH22"/>
  <c r="AK22"/>
  <c r="BX24"/>
  <c r="AW27"/>
  <c r="CI27"/>
  <c r="CN31"/>
  <c r="AG39"/>
  <c r="AB28"/>
  <c r="AH28"/>
  <c r="AK28"/>
  <c r="CS35"/>
  <c r="AR50"/>
  <c r="CN69"/>
  <c r="CC89"/>
  <c r="BX88"/>
  <c r="BH95"/>
  <c r="BN95"/>
  <c r="BQ95"/>
  <c r="CC100"/>
  <c r="BM101"/>
  <c r="CC104"/>
  <c r="CN110"/>
  <c r="CT110"/>
  <c r="CW110"/>
  <c r="CN154"/>
  <c r="BX15"/>
  <c r="CD15"/>
  <c r="CG15"/>
  <c r="CN52"/>
  <c r="AG41"/>
  <c r="CN102"/>
  <c r="CC140"/>
  <c r="BX181"/>
  <c r="CD181"/>
  <c r="AM185"/>
  <c r="AG79"/>
  <c r="AM79"/>
  <c r="CN16"/>
  <c r="AB83"/>
  <c r="AH83"/>
  <c r="AK83"/>
  <c r="CS10"/>
  <c r="BH93"/>
  <c r="BN93"/>
  <c r="BQ93"/>
  <c r="CS17"/>
  <c r="BH18"/>
  <c r="AB29"/>
  <c r="AH29"/>
  <c r="AK29"/>
  <c r="AR39"/>
  <c r="AG32"/>
  <c r="AM32"/>
  <c r="CN57"/>
  <c r="AW57"/>
  <c r="CI57"/>
  <c r="CN54"/>
  <c r="AG47"/>
  <c r="AM47"/>
  <c r="AR42"/>
  <c r="AB42"/>
  <c r="AH42"/>
  <c r="AK42"/>
  <c r="CN43"/>
  <c r="AG55"/>
  <c r="AM55"/>
  <c r="AB56"/>
  <c r="AG72"/>
  <c r="AM72"/>
  <c r="CN65"/>
  <c r="CS69"/>
  <c r="AG69"/>
  <c r="AM69"/>
  <c r="AG73"/>
  <c r="AM73"/>
  <c r="AB66"/>
  <c r="AW64"/>
  <c r="CI64"/>
  <c r="AG64"/>
  <c r="AM64"/>
  <c r="AR74"/>
  <c r="AW76"/>
  <c r="CI76"/>
  <c r="CN76"/>
  <c r="AW77"/>
  <c r="CI77"/>
  <c r="AB78"/>
  <c r="AH78"/>
  <c r="AK78"/>
  <c r="CC102"/>
  <c r="CS100"/>
  <c r="DI100"/>
  <c r="DJ100"/>
  <c r="CS107"/>
  <c r="CS104"/>
  <c r="BM12"/>
  <c r="BS12"/>
  <c r="L13"/>
  <c r="R13"/>
  <c r="U13"/>
  <c r="AB13"/>
  <c r="CN10"/>
  <c r="AR10"/>
  <c r="AB15"/>
  <c r="AH15"/>
  <c r="AK15"/>
  <c r="AR185"/>
  <c r="AB188"/>
  <c r="AH188"/>
  <c r="CN23"/>
  <c r="CN30"/>
  <c r="AW30"/>
  <c r="CI30"/>
  <c r="AG80"/>
  <c r="AM80"/>
  <c r="AG29"/>
  <c r="AM29"/>
  <c r="AG50"/>
  <c r="AM50"/>
  <c r="Q12"/>
  <c r="W12"/>
  <c r="AG35"/>
  <c r="AG59"/>
  <c r="AM59"/>
  <c r="BH12"/>
  <c r="BH17"/>
  <c r="BN17"/>
  <c r="BQ17"/>
  <c r="BH16"/>
  <c r="BN16"/>
  <c r="BQ16"/>
  <c r="CC22"/>
  <c r="CF22"/>
  <c r="CH22"/>
  <c r="AB24"/>
  <c r="AH24"/>
  <c r="AK24"/>
  <c r="CS30"/>
  <c r="AB36"/>
  <c r="AH36"/>
  <c r="AK36"/>
  <c r="AR29"/>
  <c r="CS33"/>
  <c r="CS57"/>
  <c r="CS45"/>
  <c r="CS54"/>
  <c r="AW47"/>
  <c r="CI47"/>
  <c r="CS43"/>
  <c r="AW55"/>
  <c r="CI55"/>
  <c r="AR41"/>
  <c r="CN56"/>
  <c r="AR68"/>
  <c r="AW62"/>
  <c r="AW63"/>
  <c r="CI63"/>
  <c r="AB63"/>
  <c r="CN67"/>
  <c r="AW73"/>
  <c r="CI73"/>
  <c r="AR66"/>
  <c r="AR71"/>
  <c r="CN71"/>
  <c r="AG71"/>
  <c r="AM71"/>
  <c r="AB74"/>
  <c r="CS82"/>
  <c r="CS76"/>
  <c r="AG76"/>
  <c r="AR83"/>
  <c r="AB79"/>
  <c r="AH79"/>
  <c r="AK79"/>
  <c r="CC86"/>
  <c r="CI86"/>
  <c r="BM86"/>
  <c r="BS86"/>
  <c r="BH90"/>
  <c r="BN90"/>
  <c r="BQ90"/>
  <c r="BX93"/>
  <c r="BH87"/>
  <c r="BN87"/>
  <c r="BQ87"/>
  <c r="CC88"/>
  <c r="CI88"/>
  <c r="BM88"/>
  <c r="BS88"/>
  <c r="CC96"/>
  <c r="CI96"/>
  <c r="BX97"/>
  <c r="BH97"/>
  <c r="BN97"/>
  <c r="BQ97"/>
  <c r="CC92"/>
  <c r="CI92"/>
  <c r="CS128"/>
  <c r="CS142"/>
  <c r="CS122"/>
  <c r="CS120"/>
  <c r="BX11"/>
  <c r="L12"/>
  <c r="R12"/>
  <c r="U12"/>
  <c r="BM11"/>
  <c r="BS11"/>
  <c r="AR13"/>
  <c r="CN15"/>
  <c r="AW15"/>
  <c r="AB20"/>
  <c r="AH20"/>
  <c r="AK20"/>
  <c r="AB16"/>
  <c r="AH16"/>
  <c r="AB18"/>
  <c r="AH18"/>
  <c r="AK18"/>
  <c r="AB30"/>
  <c r="AH30"/>
  <c r="AK30"/>
  <c r="AG24"/>
  <c r="AM24"/>
  <c r="AG13"/>
  <c r="AM13"/>
  <c r="AG60"/>
  <c r="AM60"/>
  <c r="AR17"/>
  <c r="CS110"/>
  <c r="AB11"/>
  <c r="BH20"/>
  <c r="CN22"/>
  <c r="DI22"/>
  <c r="DJ22"/>
  <c r="DK22"/>
  <c r="DL22"/>
  <c r="CN24"/>
  <c r="AW31"/>
  <c r="CI31"/>
  <c r="CS52"/>
  <c r="AB50"/>
  <c r="AH50"/>
  <c r="AB53"/>
  <c r="AR47"/>
  <c r="AB47"/>
  <c r="AH47"/>
  <c r="AK47"/>
  <c r="CN49"/>
  <c r="AG42"/>
  <c r="AM42"/>
  <c r="AR55"/>
  <c r="AB55"/>
  <c r="AH55"/>
  <c r="AG56"/>
  <c r="AM56"/>
  <c r="CN45"/>
  <c r="AW68"/>
  <c r="CI68"/>
  <c r="AB68"/>
  <c r="AR62"/>
  <c r="AG65"/>
  <c r="AM65"/>
  <c r="AW67"/>
  <c r="CI67"/>
  <c r="AR73"/>
  <c r="AB64"/>
  <c r="CS70"/>
  <c r="CS74"/>
  <c r="AG82"/>
  <c r="CS83"/>
  <c r="CN79"/>
  <c r="CC90"/>
  <c r="CI90"/>
  <c r="BM90"/>
  <c r="CS93"/>
  <c r="CC87"/>
  <c r="CI87"/>
  <c r="BH88"/>
  <c r="BN88"/>
  <c r="BQ88"/>
  <c r="BX96"/>
  <c r="CE96"/>
  <c r="CC97"/>
  <c r="CI97"/>
  <c r="BM92"/>
  <c r="CN92"/>
  <c r="CC139"/>
  <c r="BX140"/>
  <c r="CS11"/>
  <c r="AR12"/>
  <c r="AB23"/>
  <c r="AH23"/>
  <c r="AK23"/>
  <c r="BM23"/>
  <c r="BP23"/>
  <c r="BR23"/>
  <c r="AR23"/>
  <c r="AR30"/>
  <c r="Q13"/>
  <c r="W13"/>
  <c r="AG12"/>
  <c r="AM12"/>
  <c r="CS139"/>
  <c r="AB60"/>
  <c r="AH60"/>
  <c r="BX12"/>
  <c r="CS22"/>
  <c r="BM24"/>
  <c r="CC24"/>
  <c r="AB38"/>
  <c r="AH38"/>
  <c r="AK38"/>
  <c r="CS34"/>
  <c r="CN34"/>
  <c r="AR28"/>
  <c r="AX28"/>
  <c r="BA28"/>
  <c r="AR57"/>
  <c r="AB45"/>
  <c r="AH45"/>
  <c r="AK45"/>
  <c r="AB52"/>
  <c r="AH52"/>
  <c r="AK52"/>
  <c r="CS49"/>
  <c r="AW42"/>
  <c r="CI42"/>
  <c r="CS41"/>
  <c r="AW41"/>
  <c r="AB51"/>
  <c r="AH51"/>
  <c r="AW65"/>
  <c r="CS63"/>
  <c r="AG67"/>
  <c r="AM67"/>
  <c r="AG66"/>
  <c r="AM66"/>
  <c r="AW71"/>
  <c r="CN64"/>
  <c r="CN74"/>
  <c r="AR82"/>
  <c r="AR77"/>
  <c r="CN77"/>
  <c r="AW78"/>
  <c r="CI78"/>
  <c r="AR80"/>
  <c r="CS79"/>
  <c r="BH86"/>
  <c r="BN86"/>
  <c r="BQ86"/>
  <c r="CC85"/>
  <c r="BX89"/>
  <c r="CN88"/>
  <c r="CN96"/>
  <c r="CS97"/>
  <c r="CS98"/>
  <c r="BX126"/>
  <c r="CN12"/>
  <c r="CN11"/>
  <c r="AR11"/>
  <c r="L10"/>
  <c r="R10"/>
  <c r="U10"/>
  <c r="CC10"/>
  <c r="CC15"/>
  <c r="CF15"/>
  <c r="CH15"/>
  <c r="CT16"/>
  <c r="CW16"/>
  <c r="CC23"/>
  <c r="CI23"/>
  <c r="AG45"/>
  <c r="AM45"/>
  <c r="BH22"/>
  <c r="BN22"/>
  <c r="BQ22"/>
  <c r="AW70"/>
  <c r="CI70"/>
  <c r="AB58"/>
  <c r="AH58"/>
  <c r="AK58"/>
  <c r="AG62"/>
  <c r="AM62"/>
  <c r="AG17"/>
  <c r="AM17"/>
  <c r="AW10"/>
  <c r="BC10"/>
  <c r="BP10"/>
  <c r="BR10"/>
  <c r="BH13"/>
  <c r="BX17"/>
  <c r="BH19"/>
  <c r="BX16"/>
  <c r="CD16"/>
  <c r="CG16"/>
  <c r="CS23"/>
  <c r="CS24"/>
  <c r="CN29"/>
  <c r="AB32"/>
  <c r="AH32"/>
  <c r="AK32"/>
  <c r="AR54"/>
  <c r="AB54"/>
  <c r="AH54"/>
  <c r="AK54"/>
  <c r="CN47"/>
  <c r="AG49"/>
  <c r="AM49"/>
  <c r="AR43"/>
  <c r="AX43"/>
  <c r="BA43"/>
  <c r="AB43"/>
  <c r="AH43"/>
  <c r="AK43"/>
  <c r="CN55"/>
  <c r="AB72"/>
  <c r="CN68"/>
  <c r="CN62"/>
  <c r="AR69"/>
  <c r="CN73"/>
  <c r="AW66"/>
  <c r="CI66"/>
  <c r="CS64"/>
  <c r="AG74"/>
  <c r="AM74"/>
  <c r="AW82"/>
  <c r="CS77"/>
  <c r="AG77"/>
  <c r="AM77"/>
  <c r="AW83"/>
  <c r="BX86"/>
  <c r="CN90"/>
  <c r="CN89"/>
  <c r="CS88"/>
  <c r="BM95"/>
  <c r="CS91"/>
  <c r="BM97"/>
  <c r="BH92"/>
  <c r="BN92"/>
  <c r="BQ92"/>
  <c r="CS86"/>
  <c r="BX143"/>
  <c r="BX144"/>
  <c r="BX117"/>
  <c r="BH10"/>
  <c r="CN13"/>
  <c r="AG16"/>
  <c r="AG19"/>
  <c r="AR18"/>
  <c r="AB17"/>
  <c r="AH17"/>
  <c r="AK17"/>
  <c r="AR27"/>
  <c r="AG68"/>
  <c r="AM68"/>
  <c r="Q11"/>
  <c r="W11"/>
  <c r="AG10"/>
  <c r="AM10"/>
  <c r="AG23"/>
  <c r="AM23"/>
  <c r="AG38"/>
  <c r="AM38"/>
  <c r="BM85"/>
  <c r="AW80"/>
  <c r="CI80"/>
  <c r="AB81"/>
  <c r="AH81"/>
  <c r="AK81"/>
  <c r="CS146"/>
  <c r="CC125"/>
  <c r="CI125"/>
  <c r="CN109"/>
  <c r="BX135"/>
  <c r="CC133"/>
  <c r="CC143"/>
  <c r="CC115"/>
  <c r="CI115"/>
  <c r="CC131"/>
  <c r="CI131"/>
  <c r="BX131"/>
  <c r="CC126"/>
  <c r="CI126"/>
  <c r="CC134"/>
  <c r="CE134"/>
  <c r="BX139"/>
  <c r="BX125"/>
  <c r="CC129"/>
  <c r="CI129"/>
  <c r="CN114"/>
  <c r="CN128"/>
  <c r="CN133"/>
  <c r="BX133"/>
  <c r="CS137"/>
  <c r="CS119"/>
  <c r="CN131"/>
  <c r="CN113"/>
  <c r="CN112"/>
  <c r="CS123"/>
  <c r="CS125"/>
  <c r="CN124"/>
  <c r="CC142"/>
  <c r="BX142"/>
  <c r="BX120"/>
  <c r="CC130"/>
  <c r="CN134"/>
  <c r="BX121"/>
  <c r="CC109"/>
  <c r="CI109"/>
  <c r="CS135"/>
  <c r="CN120"/>
  <c r="CC111"/>
  <c r="CI111"/>
  <c r="CS117"/>
  <c r="CC127"/>
  <c r="CI127"/>
  <c r="CS130"/>
  <c r="CS138"/>
  <c r="CC147"/>
  <c r="CS124"/>
  <c r="CS129"/>
  <c r="CC135"/>
  <c r="CI135"/>
  <c r="BX122"/>
  <c r="CC116"/>
  <c r="CI116"/>
  <c r="BX127"/>
  <c r="CS132"/>
  <c r="CS143"/>
  <c r="CC110"/>
  <c r="CN137"/>
  <c r="CC136"/>
  <c r="CI136"/>
  <c r="CC146"/>
  <c r="CN123"/>
  <c r="CN126"/>
  <c r="CC124"/>
  <c r="CI124"/>
  <c r="CS144"/>
  <c r="BX137"/>
  <c r="CN119"/>
  <c r="CC117"/>
  <c r="CN130"/>
  <c r="BX115"/>
  <c r="CC118"/>
  <c r="CE118"/>
  <c r="BX124"/>
  <c r="BX116"/>
  <c r="CC112"/>
  <c r="CI112"/>
  <c r="CN122"/>
  <c r="CS145"/>
  <c r="CS136"/>
  <c r="BX147"/>
  <c r="CC132"/>
  <c r="CI132"/>
  <c r="CC144"/>
  <c r="CN117"/>
  <c r="CS127"/>
  <c r="CC145"/>
  <c r="CN136"/>
  <c r="CN118"/>
  <c r="BX128"/>
  <c r="CS140"/>
  <c r="CN125"/>
  <c r="BX114"/>
  <c r="BX110"/>
  <c r="CS147"/>
  <c r="BX146"/>
  <c r="CN121"/>
  <c r="CS121"/>
  <c r="CS109"/>
  <c r="CS114"/>
  <c r="BX132"/>
  <c r="CN135"/>
  <c r="CC122"/>
  <c r="CS116"/>
  <c r="BX130"/>
  <c r="CS131"/>
  <c r="CN129"/>
  <c r="CS115"/>
  <c r="CS126"/>
  <c r="CC123"/>
  <c r="CI123"/>
  <c r="BX129"/>
  <c r="CC128"/>
  <c r="CS111"/>
  <c r="CC137"/>
  <c r="CC119"/>
  <c r="CI119"/>
  <c r="BX119"/>
  <c r="BX123"/>
  <c r="CC121"/>
  <c r="CC141"/>
  <c r="CS141"/>
  <c r="CN132"/>
  <c r="CS133"/>
  <c r="CN116"/>
  <c r="BX109"/>
  <c r="BX138"/>
  <c r="BX141"/>
  <c r="CC120"/>
  <c r="CN115"/>
  <c r="BX136"/>
  <c r="AK76"/>
  <c r="AK49"/>
  <c r="BS97"/>
  <c r="CF16"/>
  <c r="CH16"/>
  <c r="BP16"/>
  <c r="BR16"/>
  <c r="AY20"/>
  <c r="W10"/>
  <c r="BC12"/>
  <c r="DC178" i="3"/>
  <c r="BN41" i="2"/>
  <c r="BP41"/>
  <c r="BL41"/>
  <c r="BO41"/>
  <c r="AX55" i="1"/>
  <c r="BA55"/>
  <c r="AX47"/>
  <c r="BA47"/>
  <c r="AX63"/>
  <c r="BA63"/>
  <c r="CU187"/>
  <c r="CU182"/>
  <c r="BL40" i="2"/>
  <c r="BO40"/>
  <c r="CK37"/>
  <c r="CI37"/>
  <c r="AH13"/>
  <c r="AJ13"/>
  <c r="AW41"/>
  <c r="BM37"/>
  <c r="AF5"/>
  <c r="AI5"/>
  <c r="DC41" i="3"/>
  <c r="DP178"/>
  <c r="CU50" i="1"/>
  <c r="AI187"/>
  <c r="CU89"/>
  <c r="CT86"/>
  <c r="CV86"/>
  <c r="CX86"/>
  <c r="CI134"/>
  <c r="AY23"/>
  <c r="DL163" i="3"/>
  <c r="DP46"/>
  <c r="CZ178"/>
  <c r="DG178"/>
  <c r="DF52"/>
  <c r="DF48"/>
  <c r="DP23"/>
  <c r="DL23"/>
  <c r="CX32"/>
  <c r="CM18" i="2"/>
  <c r="CM5"/>
  <c r="AH5"/>
  <c r="AJ5"/>
  <c r="BA5"/>
  <c r="BN5"/>
  <c r="BP5"/>
  <c r="AG5"/>
  <c r="CB41"/>
  <c r="CE41"/>
  <c r="U6"/>
  <c r="AF6"/>
  <c r="R6"/>
  <c r="T6"/>
  <c r="Q6"/>
  <c r="CG198" i="3"/>
  <c r="CH200"/>
  <c r="U6"/>
  <c r="AZ45"/>
  <c r="BB45"/>
  <c r="AL45"/>
  <c r="A137" i="1"/>
  <c r="A138"/>
  <c r="A139"/>
  <c r="A140"/>
  <c r="A141"/>
  <c r="A142"/>
  <c r="A143"/>
  <c r="A144"/>
  <c r="A145"/>
  <c r="A146"/>
  <c r="A147"/>
  <c r="C167"/>
  <c r="DK100"/>
  <c r="CT182"/>
  <c r="AI14" i="2"/>
  <c r="AH14"/>
  <c r="CJ14"/>
  <c r="CH14"/>
  <c r="AI10"/>
  <c r="AH10"/>
  <c r="AI9"/>
  <c r="AH9"/>
  <c r="AI8"/>
  <c r="AH8"/>
  <c r="AI7"/>
  <c r="CJ7"/>
  <c r="CH7"/>
  <c r="AH7"/>
  <c r="BN26"/>
  <c r="BP26"/>
  <c r="BQ26"/>
  <c r="CB26"/>
  <c r="CE26"/>
  <c r="BM26"/>
  <c r="CD26"/>
  <c r="CF26"/>
  <c r="CC26"/>
  <c r="BN23"/>
  <c r="BQ23"/>
  <c r="CB23"/>
  <c r="CE23"/>
  <c r="BM23"/>
  <c r="CD23"/>
  <c r="CF23"/>
  <c r="CC23"/>
  <c r="CB29"/>
  <c r="CE29"/>
  <c r="CC29"/>
  <c r="AY27"/>
  <c r="CC25"/>
  <c r="CC21"/>
  <c r="CB21"/>
  <c r="CE21"/>
  <c r="P16"/>
  <c r="S16"/>
  <c r="Q16"/>
  <c r="CB13"/>
  <c r="CE13"/>
  <c r="CM13"/>
  <c r="BM10"/>
  <c r="BN10"/>
  <c r="BP10"/>
  <c r="BQ10"/>
  <c r="BM8"/>
  <c r="BN8"/>
  <c r="BP8"/>
  <c r="BQ8"/>
  <c r="CD8"/>
  <c r="CF8"/>
  <c r="BM7"/>
  <c r="BN7"/>
  <c r="BP7"/>
  <c r="BQ7"/>
  <c r="BN28"/>
  <c r="BP28"/>
  <c r="BQ28"/>
  <c r="CB28"/>
  <c r="CE28"/>
  <c r="BM28"/>
  <c r="BN25"/>
  <c r="BP25"/>
  <c r="BQ25"/>
  <c r="CD25"/>
  <c r="CF25"/>
  <c r="BM25"/>
  <c r="BN19"/>
  <c r="BP19"/>
  <c r="BQ19"/>
  <c r="BM19"/>
  <c r="CD19"/>
  <c r="CF19"/>
  <c r="CC19"/>
  <c r="CD16"/>
  <c r="CF16"/>
  <c r="CC16"/>
  <c r="CB14"/>
  <c r="CE14"/>
  <c r="CM14"/>
  <c r="CD14"/>
  <c r="CF14"/>
  <c r="CC14"/>
  <c r="AH11"/>
  <c r="AJ11"/>
  <c r="BA11"/>
  <c r="AG11"/>
  <c r="CD10"/>
  <c r="CF10"/>
  <c r="CC10"/>
  <c r="CC9"/>
  <c r="CC8"/>
  <c r="CM6"/>
  <c r="CK41"/>
  <c r="CI41"/>
  <c r="AZ41"/>
  <c r="AZ40"/>
  <c r="CK40"/>
  <c r="CI40"/>
  <c r="AZ36"/>
  <c r="CK36"/>
  <c r="CI36"/>
  <c r="AY29"/>
  <c r="AZ20"/>
  <c r="T5"/>
  <c r="AI12" i="1"/>
  <c r="CU91"/>
  <c r="DK85"/>
  <c r="CJ41" i="2"/>
  <c r="CH41"/>
  <c r="CB39"/>
  <c r="CE39"/>
  <c r="CB35"/>
  <c r="CE35"/>
  <c r="CJ22"/>
  <c r="CH22"/>
  <c r="BL6"/>
  <c r="CK39"/>
  <c r="CI39"/>
  <c r="CK35"/>
  <c r="CI35"/>
  <c r="CK30"/>
  <c r="CI30"/>
  <c r="CD30"/>
  <c r="CF30"/>
  <c r="CJ18"/>
  <c r="CH18"/>
  <c r="BA27"/>
  <c r="AW27"/>
  <c r="AX27"/>
  <c r="CC27"/>
  <c r="CB27"/>
  <c r="CE27"/>
  <c r="BA24"/>
  <c r="AW24"/>
  <c r="AX24"/>
  <c r="CC24"/>
  <c r="CB24"/>
  <c r="CE24"/>
  <c r="AZ38"/>
  <c r="CK38"/>
  <c r="CI38"/>
  <c r="CK29"/>
  <c r="CI29"/>
  <c r="AZ29"/>
  <c r="AZ28"/>
  <c r="CK28"/>
  <c r="CI28"/>
  <c r="AZ25"/>
  <c r="CK25"/>
  <c r="CI25"/>
  <c r="CD28"/>
  <c r="CF28"/>
  <c r="CC28"/>
  <c r="CM25"/>
  <c r="AY24"/>
  <c r="BA21"/>
  <c r="AX21"/>
  <c r="AW21"/>
  <c r="BN20"/>
  <c r="BP20"/>
  <c r="BQ20"/>
  <c r="CB20"/>
  <c r="CE20"/>
  <c r="BM20"/>
  <c r="CD20"/>
  <c r="CF20"/>
  <c r="CC20"/>
  <c r="CB15"/>
  <c r="CE15"/>
  <c r="CM15"/>
  <c r="CC15"/>
  <c r="T13"/>
  <c r="CK13"/>
  <c r="CI13"/>
  <c r="CD13"/>
  <c r="CF13"/>
  <c r="CC13"/>
  <c r="BM9"/>
  <c r="BN9"/>
  <c r="BP9"/>
  <c r="BQ9"/>
  <c r="CD9"/>
  <c r="CF9"/>
  <c r="BN6"/>
  <c r="BP6"/>
  <c r="BM6"/>
  <c r="BQ6"/>
  <c r="CB6"/>
  <c r="CE6"/>
  <c r="BN22"/>
  <c r="BP22"/>
  <c r="BQ22"/>
  <c r="CB22"/>
  <c r="CE22"/>
  <c r="BM22"/>
  <c r="CD22"/>
  <c r="CF22"/>
  <c r="CC22"/>
  <c r="AY21"/>
  <c r="CB19"/>
  <c r="CE19"/>
  <c r="CM19"/>
  <c r="BN18"/>
  <c r="BM18"/>
  <c r="BQ18"/>
  <c r="Q15"/>
  <c r="U15"/>
  <c r="R15"/>
  <c r="T15"/>
  <c r="CB10"/>
  <c r="CE10"/>
  <c r="CM10"/>
  <c r="CB9"/>
  <c r="CE9"/>
  <c r="CM9"/>
  <c r="CM8"/>
  <c r="CB7"/>
  <c r="CE7"/>
  <c r="CM7"/>
  <c r="CD7"/>
  <c r="CF7"/>
  <c r="CC7"/>
  <c r="CC6"/>
  <c r="AZ26"/>
  <c r="CK26"/>
  <c r="CI26"/>
  <c r="AZ22"/>
  <c r="AZ19"/>
  <c r="CK19"/>
  <c r="CI19"/>
  <c r="DI151" i="1"/>
  <c r="CJ40" i="2"/>
  <c r="CH40"/>
  <c r="CJ36"/>
  <c r="CH36"/>
  <c r="BL38"/>
  <c r="BL29"/>
  <c r="BO29"/>
  <c r="CJ28"/>
  <c r="CH28"/>
  <c r="CJ25"/>
  <c r="CH25"/>
  <c r="CJ19"/>
  <c r="CH19"/>
  <c r="BL10"/>
  <c r="BO10"/>
  <c r="BL9"/>
  <c r="BO9"/>
  <c r="BL8"/>
  <c r="BO8"/>
  <c r="CK32"/>
  <c r="CI32"/>
  <c r="R16"/>
  <c r="T16"/>
  <c r="DI118" i="1"/>
  <c r="DJ118"/>
  <c r="DK118"/>
  <c r="DI158"/>
  <c r="DJ158"/>
  <c r="DK158"/>
  <c r="DM158"/>
  <c r="CU180"/>
  <c r="AX42"/>
  <c r="BA42"/>
  <c r="CT180"/>
  <c r="AX79"/>
  <c r="BA79"/>
  <c r="DI150"/>
  <c r="DI32"/>
  <c r="DJ32"/>
  <c r="DK32"/>
  <c r="DO32"/>
  <c r="DE119"/>
  <c r="CD12"/>
  <c r="CG12"/>
  <c r="DI155"/>
  <c r="DJ155"/>
  <c r="DK155"/>
  <c r="CU78"/>
  <c r="CF12"/>
  <c r="CH12"/>
  <c r="DI119"/>
  <c r="CU183"/>
  <c r="CE105"/>
  <c r="DP105"/>
  <c r="AY22"/>
  <c r="DN22"/>
  <c r="CT187"/>
  <c r="CW187"/>
  <c r="CU104"/>
  <c r="DI157"/>
  <c r="C169"/>
  <c r="CE157"/>
  <c r="CE149"/>
  <c r="CI15"/>
  <c r="CT15"/>
  <c r="CW15"/>
  <c r="DI114"/>
  <c r="DJ114"/>
  <c r="DK114"/>
  <c r="AX77"/>
  <c r="BA77"/>
  <c r="AX71"/>
  <c r="BA71"/>
  <c r="CE152"/>
  <c r="AX78"/>
  <c r="BA78"/>
  <c r="CU87"/>
  <c r="AX15"/>
  <c r="BA15"/>
  <c r="AX32"/>
  <c r="BA32"/>
  <c r="CU71"/>
  <c r="CT157"/>
  <c r="CW157"/>
  <c r="CE10"/>
  <c r="CD149"/>
  <c r="CV46"/>
  <c r="CX46"/>
  <c r="CT183"/>
  <c r="CW183"/>
  <c r="CT153"/>
  <c r="CW153"/>
  <c r="BA20"/>
  <c r="AZ20"/>
  <c r="BB20"/>
  <c r="AM34"/>
  <c r="AX34"/>
  <c r="BA34"/>
  <c r="AX62"/>
  <c r="BA62"/>
  <c r="CD102"/>
  <c r="CG102"/>
  <c r="CE155"/>
  <c r="AX18"/>
  <c r="BA18"/>
  <c r="CU17"/>
  <c r="AZ44"/>
  <c r="BB44"/>
  <c r="AI10"/>
  <c r="AX64"/>
  <c r="BA64"/>
  <c r="AX26"/>
  <c r="BA26"/>
  <c r="AX67"/>
  <c r="BA67"/>
  <c r="AM81"/>
  <c r="AX81"/>
  <c r="AI31"/>
  <c r="AM31"/>
  <c r="AX31"/>
  <c r="BA31"/>
  <c r="CU154"/>
  <c r="DI154"/>
  <c r="DJ154"/>
  <c r="DK154"/>
  <c r="AX33"/>
  <c r="BA33"/>
  <c r="AX65"/>
  <c r="BA65"/>
  <c r="CE153"/>
  <c r="CD91"/>
  <c r="CF91"/>
  <c r="AX73"/>
  <c r="BA73"/>
  <c r="AX185"/>
  <c r="BA185"/>
  <c r="DI31"/>
  <c r="DJ31"/>
  <c r="DK31"/>
  <c r="DL31"/>
  <c r="CU181"/>
  <c r="CG155"/>
  <c r="AI82"/>
  <c r="AM82"/>
  <c r="AI16"/>
  <c r="AM16"/>
  <c r="AX16"/>
  <c r="AY15"/>
  <c r="BC15"/>
  <c r="BP15"/>
  <c r="BR15"/>
  <c r="AJ35"/>
  <c r="AL35"/>
  <c r="AM35"/>
  <c r="AX35"/>
  <c r="BA35"/>
  <c r="AI41"/>
  <c r="DM41"/>
  <c r="AM41"/>
  <c r="AX41"/>
  <c r="BA41"/>
  <c r="AI39"/>
  <c r="AM39"/>
  <c r="AX39"/>
  <c r="BA39"/>
  <c r="CU51"/>
  <c r="CU90"/>
  <c r="AJ57"/>
  <c r="AL57"/>
  <c r="CD17"/>
  <c r="CG17"/>
  <c r="AX17"/>
  <c r="BA17"/>
  <c r="AX74"/>
  <c r="BA74"/>
  <c r="CT186"/>
  <c r="CW186"/>
  <c r="AM22"/>
  <c r="AX22"/>
  <c r="AI19"/>
  <c r="AM19"/>
  <c r="AI76"/>
  <c r="AM76"/>
  <c r="AX76"/>
  <c r="BA76"/>
  <c r="DI149"/>
  <c r="DJ149"/>
  <c r="DK149"/>
  <c r="DL149"/>
  <c r="BS106"/>
  <c r="AX69"/>
  <c r="BA69"/>
  <c r="AX49"/>
  <c r="BA49"/>
  <c r="CU185"/>
  <c r="CU186"/>
  <c r="DB166"/>
  <c r="DF166"/>
  <c r="CG158"/>
  <c r="CF152"/>
  <c r="CU158"/>
  <c r="CT152"/>
  <c r="CV152"/>
  <c r="CX152"/>
  <c r="CU149"/>
  <c r="CU152"/>
  <c r="DJ153"/>
  <c r="DK153"/>
  <c r="DO153"/>
  <c r="DJ157"/>
  <c r="DK157"/>
  <c r="CU157"/>
  <c r="DJ156"/>
  <c r="DK156"/>
  <c r="CU156"/>
  <c r="CF156"/>
  <c r="CG151"/>
  <c r="CG149"/>
  <c r="AK51"/>
  <c r="DE51"/>
  <c r="DN107"/>
  <c r="DL107"/>
  <c r="DM107"/>
  <c r="CU86"/>
  <c r="AY81"/>
  <c r="DI92"/>
  <c r="AJ33"/>
  <c r="AL33"/>
  <c r="CE92"/>
  <c r="AI37"/>
  <c r="CU92"/>
  <c r="BO90"/>
  <c r="AY50"/>
  <c r="AI57"/>
  <c r="DI50"/>
  <c r="DJ50"/>
  <c r="DK50"/>
  <c r="DN105"/>
  <c r="DM105"/>
  <c r="DL105"/>
  <c r="DH106"/>
  <c r="AZ63"/>
  <c r="BB63"/>
  <c r="CU155"/>
  <c r="AJ19"/>
  <c r="AL19"/>
  <c r="CE86"/>
  <c r="BO13"/>
  <c r="AJ24"/>
  <c r="AL24"/>
  <c r="CE156"/>
  <c r="T11"/>
  <c r="V11"/>
  <c r="AI77"/>
  <c r="AX45"/>
  <c r="AZ45"/>
  <c r="BB45"/>
  <c r="AY12"/>
  <c r="CI156"/>
  <c r="CT156"/>
  <c r="AK50"/>
  <c r="DO106"/>
  <c r="DM106"/>
  <c r="DL106"/>
  <c r="DN106"/>
  <c r="AX24"/>
  <c r="BA24"/>
  <c r="CU47"/>
  <c r="DI49"/>
  <c r="DJ49"/>
  <c r="DK49"/>
  <c r="DI16"/>
  <c r="DJ16"/>
  <c r="DK16"/>
  <c r="DL16"/>
  <c r="CU76"/>
  <c r="DI51"/>
  <c r="CU125"/>
  <c r="CD103"/>
  <c r="CG103"/>
  <c r="CE106"/>
  <c r="DP106"/>
  <c r="CT106"/>
  <c r="CW106"/>
  <c r="DI103"/>
  <c r="DJ103"/>
  <c r="DI106"/>
  <c r="DI101"/>
  <c r="DJ101"/>
  <c r="DK101"/>
  <c r="CD107"/>
  <c r="CG107"/>
  <c r="DI105"/>
  <c r="DJ105"/>
  <c r="CD105"/>
  <c r="CG105"/>
  <c r="DI104"/>
  <c r="DJ104"/>
  <c r="DK104"/>
  <c r="DI102"/>
  <c r="DJ102"/>
  <c r="DK102"/>
  <c r="DI107"/>
  <c r="DH92"/>
  <c r="DI91"/>
  <c r="DJ91"/>
  <c r="DK91"/>
  <c r="BO89"/>
  <c r="CE22"/>
  <c r="DP22"/>
  <c r="BP103"/>
  <c r="BR103"/>
  <c r="DI90"/>
  <c r="DJ90"/>
  <c r="DK90"/>
  <c r="DM90"/>
  <c r="CI81"/>
  <c r="CT81"/>
  <c r="CE113"/>
  <c r="DI117"/>
  <c r="DJ117"/>
  <c r="DK117"/>
  <c r="DO117"/>
  <c r="CW165"/>
  <c r="CT150"/>
  <c r="CW150"/>
  <c r="CU106"/>
  <c r="DQ106"/>
  <c r="AX36"/>
  <c r="BA36"/>
  <c r="AY36"/>
  <c r="BO10"/>
  <c r="AY39"/>
  <c r="AI186"/>
  <c r="CU150"/>
  <c r="AI17"/>
  <c r="DI46"/>
  <c r="DJ46"/>
  <c r="DK46"/>
  <c r="DQ46"/>
  <c r="BO24"/>
  <c r="BO92"/>
  <c r="CT90"/>
  <c r="CV90"/>
  <c r="CX90"/>
  <c r="CT67"/>
  <c r="CW67"/>
  <c r="AJ50"/>
  <c r="CT101"/>
  <c r="CW101"/>
  <c r="CF158"/>
  <c r="AY186"/>
  <c r="BP100"/>
  <c r="BR100"/>
  <c r="AX38"/>
  <c r="BA38"/>
  <c r="AY38"/>
  <c r="CU179"/>
  <c r="CI51"/>
  <c r="CT51"/>
  <c r="CV51"/>
  <c r="CX51"/>
  <c r="AI72"/>
  <c r="DI67"/>
  <c r="DJ67"/>
  <c r="DK67"/>
  <c r="DL67"/>
  <c r="CT69"/>
  <c r="CW69"/>
  <c r="AK60"/>
  <c r="CU128"/>
  <c r="BO17"/>
  <c r="AY68"/>
  <c r="AI185"/>
  <c r="DJ150"/>
  <c r="DK150"/>
  <c r="CU101"/>
  <c r="CU85"/>
  <c r="AI52"/>
  <c r="AY26"/>
  <c r="CT179"/>
  <c r="CV179"/>
  <c r="CX179"/>
  <c r="BP105"/>
  <c r="BR105"/>
  <c r="CT181"/>
  <c r="CW181"/>
  <c r="AI83"/>
  <c r="DI109"/>
  <c r="DJ109"/>
  <c r="DK109"/>
  <c r="CU123"/>
  <c r="CE117"/>
  <c r="AJ38"/>
  <c r="AL38"/>
  <c r="S13"/>
  <c r="CD86"/>
  <c r="DB86"/>
  <c r="AJ43"/>
  <c r="AL43"/>
  <c r="AJ186"/>
  <c r="AL186"/>
  <c r="DI11"/>
  <c r="DJ11"/>
  <c r="DK11"/>
  <c r="AY11"/>
  <c r="CE11"/>
  <c r="T13"/>
  <c r="V13"/>
  <c r="CI10"/>
  <c r="CT10"/>
  <c r="CW10"/>
  <c r="DI12"/>
  <c r="DJ12"/>
  <c r="DK12"/>
  <c r="DM12"/>
  <c r="AY13"/>
  <c r="CF10"/>
  <c r="CH10"/>
  <c r="CU32"/>
  <c r="CU27"/>
  <c r="CU35"/>
  <c r="CT35"/>
  <c r="CW35"/>
  <c r="AY43"/>
  <c r="CU49"/>
  <c r="CV44"/>
  <c r="CX44"/>
  <c r="DI48"/>
  <c r="DJ48"/>
  <c r="DK48"/>
  <c r="DM48"/>
  <c r="AZ43"/>
  <c r="BB43"/>
  <c r="AY65"/>
  <c r="AI67"/>
  <c r="CU70"/>
  <c r="CI65"/>
  <c r="CT65"/>
  <c r="DI69"/>
  <c r="DJ69"/>
  <c r="DK69"/>
  <c r="DL69"/>
  <c r="CU63"/>
  <c r="CT70"/>
  <c r="CV70"/>
  <c r="CX70"/>
  <c r="CT63"/>
  <c r="CW63"/>
  <c r="CT71"/>
  <c r="CW71"/>
  <c r="AI34"/>
  <c r="DI33"/>
  <c r="DJ33"/>
  <c r="DK33"/>
  <c r="DO33"/>
  <c r="DI29"/>
  <c r="DJ29"/>
  <c r="DK29"/>
  <c r="DO29"/>
  <c r="DI35"/>
  <c r="DJ35"/>
  <c r="DK35"/>
  <c r="DP35"/>
  <c r="DI26"/>
  <c r="DJ26"/>
  <c r="DK26"/>
  <c r="DO26"/>
  <c r="DI28"/>
  <c r="DJ28"/>
  <c r="DK28"/>
  <c r="DL28"/>
  <c r="CU26"/>
  <c r="CT26"/>
  <c r="CW26"/>
  <c r="CU33"/>
  <c r="CT29"/>
  <c r="CW29"/>
  <c r="AI26"/>
  <c r="CU28"/>
  <c r="AJ29"/>
  <c r="AL29"/>
  <c r="DI34"/>
  <c r="DJ34"/>
  <c r="DK34"/>
  <c r="DN34"/>
  <c r="AI35"/>
  <c r="DI86"/>
  <c r="DJ86"/>
  <c r="DK86"/>
  <c r="BP85"/>
  <c r="BR85"/>
  <c r="AY187"/>
  <c r="CF11"/>
  <c r="CH11"/>
  <c r="CD10"/>
  <c r="CG10"/>
  <c r="CE17"/>
  <c r="DI87"/>
  <c r="DJ87"/>
  <c r="DK87"/>
  <c r="BS24"/>
  <c r="CD24"/>
  <c r="CG24"/>
  <c r="AY74"/>
  <c r="AJ82"/>
  <c r="AL82"/>
  <c r="CE128"/>
  <c r="CT80"/>
  <c r="CW80"/>
  <c r="DI88"/>
  <c r="DJ88"/>
  <c r="DK88"/>
  <c r="DI65"/>
  <c r="DJ65"/>
  <c r="DK65"/>
  <c r="DL65"/>
  <c r="CU41"/>
  <c r="DQ41"/>
  <c r="AJ42"/>
  <c r="AL42"/>
  <c r="AI11"/>
  <c r="BO103"/>
  <c r="AJ185"/>
  <c r="AL185"/>
  <c r="AM187"/>
  <c r="AX187"/>
  <c r="DB182"/>
  <c r="DA182"/>
  <c r="CE23"/>
  <c r="CE87"/>
  <c r="AJ22"/>
  <c r="AL22"/>
  <c r="AI33"/>
  <c r="AI38"/>
  <c r="S11"/>
  <c r="CT13"/>
  <c r="CW13"/>
  <c r="AJ49"/>
  <c r="AL49"/>
  <c r="AY57"/>
  <c r="CE24"/>
  <c r="BO11"/>
  <c r="AJ59"/>
  <c r="DI43"/>
  <c r="DJ43"/>
  <c r="DK43"/>
  <c r="DO43"/>
  <c r="BO102"/>
  <c r="AJ187"/>
  <c r="AL187"/>
  <c r="BO104"/>
  <c r="DI42"/>
  <c r="DJ42"/>
  <c r="DK42"/>
  <c r="DP42"/>
  <c r="CU81"/>
  <c r="CT185"/>
  <c r="CW185"/>
  <c r="DI17"/>
  <c r="DJ17"/>
  <c r="DK17"/>
  <c r="DL17"/>
  <c r="AY10"/>
  <c r="CD13"/>
  <c r="CG13"/>
  <c r="CF17"/>
  <c r="CH17"/>
  <c r="AX68"/>
  <c r="BA68"/>
  <c r="BO107"/>
  <c r="DO107"/>
  <c r="DI89"/>
  <c r="DJ89"/>
  <c r="DK89"/>
  <c r="BP89"/>
  <c r="BR89"/>
  <c r="AX23"/>
  <c r="AZ23"/>
  <c r="BB23"/>
  <c r="AI54"/>
  <c r="DI45"/>
  <c r="DJ45"/>
  <c r="DK45"/>
  <c r="DP45"/>
  <c r="CE158"/>
  <c r="AI43"/>
  <c r="AX188"/>
  <c r="BA188"/>
  <c r="AH10"/>
  <c r="AK10"/>
  <c r="CU66"/>
  <c r="CE107"/>
  <c r="DP107"/>
  <c r="DI44"/>
  <c r="DJ44"/>
  <c r="DK44"/>
  <c r="DP44"/>
  <c r="AI66"/>
  <c r="AX80"/>
  <c r="AI71"/>
  <c r="AI18"/>
  <c r="CT28"/>
  <c r="DB28"/>
  <c r="DF28"/>
  <c r="AZ74"/>
  <c r="BB74"/>
  <c r="DI64"/>
  <c r="DJ64"/>
  <c r="DK64"/>
  <c r="DL64"/>
  <c r="DI134"/>
  <c r="AJ60"/>
  <c r="CU67"/>
  <c r="AZ55"/>
  <c r="BB55"/>
  <c r="DI27"/>
  <c r="DJ27"/>
  <c r="DK27"/>
  <c r="CU80"/>
  <c r="AZ79"/>
  <c r="BB79"/>
  <c r="BP24"/>
  <c r="BR24"/>
  <c r="BS89"/>
  <c r="CD89"/>
  <c r="CF89"/>
  <c r="CE130"/>
  <c r="DJ152"/>
  <c r="DK152"/>
  <c r="DM152"/>
  <c r="BP87"/>
  <c r="BR87"/>
  <c r="CU102"/>
  <c r="AI58"/>
  <c r="CU31"/>
  <c r="CF183"/>
  <c r="CH183"/>
  <c r="CT17"/>
  <c r="CE95"/>
  <c r="BO91"/>
  <c r="CI24"/>
  <c r="CT24"/>
  <c r="CW24"/>
  <c r="AX51"/>
  <c r="AZ51"/>
  <c r="BB51"/>
  <c r="AY69"/>
  <c r="AI65"/>
  <c r="DI132"/>
  <c r="CT127"/>
  <c r="CW127"/>
  <c r="CU129"/>
  <c r="BO95"/>
  <c r="AX11"/>
  <c r="BA11"/>
  <c r="CU43"/>
  <c r="CU29"/>
  <c r="BO100"/>
  <c r="BN24"/>
  <c r="BQ24"/>
  <c r="CD106"/>
  <c r="CF106"/>
  <c r="CH106"/>
  <c r="CV48"/>
  <c r="CX48"/>
  <c r="CE101"/>
  <c r="BP96"/>
  <c r="BR96"/>
  <c r="CT88"/>
  <c r="CV88"/>
  <c r="CX88"/>
  <c r="DI77"/>
  <c r="DJ77"/>
  <c r="DK77"/>
  <c r="DL77"/>
  <c r="CF179"/>
  <c r="CH179"/>
  <c r="CE90"/>
  <c r="DP90"/>
  <c r="CI22"/>
  <c r="CT22"/>
  <c r="AJ31"/>
  <c r="AL31"/>
  <c r="AY32"/>
  <c r="AI49"/>
  <c r="AX52"/>
  <c r="AY79"/>
  <c r="CT78"/>
  <c r="CW78"/>
  <c r="CT77"/>
  <c r="CW77"/>
  <c r="AX12"/>
  <c r="BA12"/>
  <c r="CT31"/>
  <c r="CV110"/>
  <c r="CX110"/>
  <c r="AY66"/>
  <c r="AH12"/>
  <c r="AJ12"/>
  <c r="AL12"/>
  <c r="BP102"/>
  <c r="BR102"/>
  <c r="AJ26"/>
  <c r="AL26"/>
  <c r="CI155"/>
  <c r="BQ100"/>
  <c r="BS104"/>
  <c r="CD104"/>
  <c r="CF104"/>
  <c r="CH104"/>
  <c r="DI166"/>
  <c r="DJ166"/>
  <c r="DK166"/>
  <c r="AY67"/>
  <c r="CT91"/>
  <c r="CV91"/>
  <c r="CX91"/>
  <c r="CU115"/>
  <c r="CU69"/>
  <c r="CD100"/>
  <c r="CG100"/>
  <c r="AI27"/>
  <c r="AH13"/>
  <c r="CI12"/>
  <c r="CT12"/>
  <c r="CV12"/>
  <c r="CX12"/>
  <c r="DI13"/>
  <c r="DJ13"/>
  <c r="DK13"/>
  <c r="AJ15"/>
  <c r="AL15"/>
  <c r="AY24"/>
  <c r="AX30"/>
  <c r="AZ30"/>
  <c r="BB30"/>
  <c r="CT32"/>
  <c r="AJ52"/>
  <c r="AL52"/>
  <c r="DI68"/>
  <c r="DJ68"/>
  <c r="DK68"/>
  <c r="DO68"/>
  <c r="CI79"/>
  <c r="CT79"/>
  <c r="DB79"/>
  <c r="AZ77"/>
  <c r="BB77"/>
  <c r="CT116"/>
  <c r="CW116"/>
  <c r="CE116"/>
  <c r="DI120"/>
  <c r="CE135"/>
  <c r="CT66"/>
  <c r="CV66"/>
  <c r="CX66"/>
  <c r="AJ17"/>
  <c r="AL17"/>
  <c r="CV16"/>
  <c r="CX16"/>
  <c r="DI121"/>
  <c r="CU16"/>
  <c r="CE183"/>
  <c r="CT105"/>
  <c r="CW105"/>
  <c r="CE103"/>
  <c r="CF151"/>
  <c r="AX186"/>
  <c r="AZ186"/>
  <c r="BO96"/>
  <c r="AY52"/>
  <c r="AY188"/>
  <c r="AJ37"/>
  <c r="AL37"/>
  <c r="BN10"/>
  <c r="BQ10"/>
  <c r="AX29"/>
  <c r="BA29"/>
  <c r="S10"/>
  <c r="AI15"/>
  <c r="AY16"/>
  <c r="CE91"/>
  <c r="CE115"/>
  <c r="CI130"/>
  <c r="CT131"/>
  <c r="CW131"/>
  <c r="CT111"/>
  <c r="CW111"/>
  <c r="BO15"/>
  <c r="CU79"/>
  <c r="BO12"/>
  <c r="DO12"/>
  <c r="AZ46"/>
  <c r="BB46"/>
  <c r="AI24"/>
  <c r="CU22"/>
  <c r="DQ22"/>
  <c r="BA48"/>
  <c r="DI15"/>
  <c r="DJ15"/>
  <c r="DK15"/>
  <c r="DL15"/>
  <c r="AI28"/>
  <c r="CT43"/>
  <c r="CW43"/>
  <c r="CT11"/>
  <c r="CV11"/>
  <c r="CX11"/>
  <c r="CU15"/>
  <c r="CE88"/>
  <c r="CU23"/>
  <c r="CT34"/>
  <c r="CW34"/>
  <c r="AJ27"/>
  <c r="AL27"/>
  <c r="AZ33"/>
  <c r="BB33"/>
  <c r="AX66"/>
  <c r="BA66"/>
  <c r="AZ64"/>
  <c r="BB64"/>
  <c r="CE137"/>
  <c r="AZ78"/>
  <c r="BB78"/>
  <c r="AZ47"/>
  <c r="BB47"/>
  <c r="AI80"/>
  <c r="CT76"/>
  <c r="CV76"/>
  <c r="CX76"/>
  <c r="DI66"/>
  <c r="DJ66"/>
  <c r="DK66"/>
  <c r="DO66"/>
  <c r="CE89"/>
  <c r="CF149"/>
  <c r="AY28"/>
  <c r="CV165"/>
  <c r="DI165"/>
  <c r="DJ165"/>
  <c r="DK165"/>
  <c r="CU165"/>
  <c r="CE20"/>
  <c r="AJ55"/>
  <c r="AL55"/>
  <c r="AI64"/>
  <c r="AJ76"/>
  <c r="AL76"/>
  <c r="CE110"/>
  <c r="CU100"/>
  <c r="CD88"/>
  <c r="CG88"/>
  <c r="CE13"/>
  <c r="CE179"/>
  <c r="CE180"/>
  <c r="BO105"/>
  <c r="DO105"/>
  <c r="CT115"/>
  <c r="CV115"/>
  <c r="CX115"/>
  <c r="CU42"/>
  <c r="CU166"/>
  <c r="BN11"/>
  <c r="BQ11"/>
  <c r="AX10"/>
  <c r="BA10"/>
  <c r="BP91"/>
  <c r="BR91"/>
  <c r="AI22"/>
  <c r="DM22"/>
  <c r="CT68"/>
  <c r="CV68"/>
  <c r="CX68"/>
  <c r="AI68"/>
  <c r="CE109"/>
  <c r="DI123"/>
  <c r="CE132"/>
  <c r="CU114"/>
  <c r="BO16"/>
  <c r="AX13"/>
  <c r="BA13"/>
  <c r="AY55"/>
  <c r="AY77"/>
  <c r="AI69"/>
  <c r="CI158"/>
  <c r="CT149"/>
  <c r="DB149"/>
  <c r="DA149"/>
  <c r="CV166"/>
  <c r="DC166"/>
  <c r="AJ39"/>
  <c r="AL39"/>
  <c r="CE151"/>
  <c r="CI151"/>
  <c r="CT151"/>
  <c r="AI188"/>
  <c r="BS96"/>
  <c r="CD96"/>
  <c r="CF96"/>
  <c r="AI73"/>
  <c r="CU68"/>
  <c r="AI55"/>
  <c r="AJ79"/>
  <c r="AL79"/>
  <c r="T12"/>
  <c r="V12"/>
  <c r="AJ34"/>
  <c r="AL34"/>
  <c r="AY33"/>
  <c r="AI60"/>
  <c r="AI42"/>
  <c r="AI70"/>
  <c r="AI78"/>
  <c r="AY78"/>
  <c r="AY80"/>
  <c r="DI133"/>
  <c r="AX57"/>
  <c r="BA57"/>
  <c r="CD97"/>
  <c r="CG97"/>
  <c r="DI63"/>
  <c r="DJ63"/>
  <c r="DK63"/>
  <c r="DO63"/>
  <c r="AI59"/>
  <c r="CE150"/>
  <c r="CF155"/>
  <c r="BS92"/>
  <c r="CD92"/>
  <c r="CG92"/>
  <c r="AJ28"/>
  <c r="AL28"/>
  <c r="CE122"/>
  <c r="CT42"/>
  <c r="DB42"/>
  <c r="AJ78"/>
  <c r="AL78"/>
  <c r="CE127"/>
  <c r="AX27"/>
  <c r="BA27"/>
  <c r="CU13"/>
  <c r="BS90"/>
  <c r="CD90"/>
  <c r="CF90"/>
  <c r="CT33"/>
  <c r="DB33"/>
  <c r="DF33"/>
  <c r="AY49"/>
  <c r="DN49"/>
  <c r="AI63"/>
  <c r="AZ71"/>
  <c r="BB71"/>
  <c r="BO86"/>
  <c r="AI13"/>
  <c r="CU153"/>
  <c r="DI70"/>
  <c r="DJ70"/>
  <c r="DK70"/>
  <c r="DO70"/>
  <c r="AY27"/>
  <c r="AY45"/>
  <c r="CT49"/>
  <c r="CW49"/>
  <c r="AI47"/>
  <c r="AJ51"/>
  <c r="AY47"/>
  <c r="DI47"/>
  <c r="DJ47"/>
  <c r="DK47"/>
  <c r="DP47"/>
  <c r="AY41"/>
  <c r="DN41"/>
  <c r="AI50"/>
  <c r="CU45"/>
  <c r="AJ41"/>
  <c r="AL41"/>
  <c r="CI41"/>
  <c r="CT41"/>
  <c r="DN44"/>
  <c r="CU112"/>
  <c r="DI111"/>
  <c r="DJ111"/>
  <c r="DK111"/>
  <c r="DL111"/>
  <c r="CU137"/>
  <c r="CU124"/>
  <c r="DI122"/>
  <c r="DI112"/>
  <c r="DJ112"/>
  <c r="DK112"/>
  <c r="DL112"/>
  <c r="DI131"/>
  <c r="CE133"/>
  <c r="CI128"/>
  <c r="CT129"/>
  <c r="CW129"/>
  <c r="DI125"/>
  <c r="DI129"/>
  <c r="DI135"/>
  <c r="DI116"/>
  <c r="DJ116"/>
  <c r="DK116"/>
  <c r="CU118"/>
  <c r="CU119"/>
  <c r="CI117"/>
  <c r="DI115"/>
  <c r="DJ115"/>
  <c r="DK115"/>
  <c r="DM115"/>
  <c r="CT113"/>
  <c r="CU135"/>
  <c r="DI126"/>
  <c r="DI127"/>
  <c r="CT135"/>
  <c r="CW135"/>
  <c r="CT112"/>
  <c r="CW112"/>
  <c r="CE126"/>
  <c r="CU113"/>
  <c r="CH156"/>
  <c r="DB46"/>
  <c r="DF46"/>
  <c r="BN18"/>
  <c r="BQ18"/>
  <c r="BO18"/>
  <c r="CU107"/>
  <c r="DQ107"/>
  <c r="CG150"/>
  <c r="CF150"/>
  <c r="CE102"/>
  <c r="CI102"/>
  <c r="CT102"/>
  <c r="CF102"/>
  <c r="CH102"/>
  <c r="CF154"/>
  <c r="CE154"/>
  <c r="CI154"/>
  <c r="BP90"/>
  <c r="BR90"/>
  <c r="BP92"/>
  <c r="BR92"/>
  <c r="CU24"/>
  <c r="AI36"/>
  <c r="BN13"/>
  <c r="BQ13"/>
  <c r="CT92"/>
  <c r="CW92"/>
  <c r="CE85"/>
  <c r="CU131"/>
  <c r="AZ18"/>
  <c r="BB18"/>
  <c r="CI85"/>
  <c r="CT85"/>
  <c r="BO85"/>
  <c r="AI23"/>
  <c r="AI32"/>
  <c r="AJ54"/>
  <c r="AL54"/>
  <c r="AI45"/>
  <c r="AJ47"/>
  <c r="AL47"/>
  <c r="AY62"/>
  <c r="AJ81"/>
  <c r="AL81"/>
  <c r="DI110"/>
  <c r="DJ110"/>
  <c r="DK110"/>
  <c r="DL110"/>
  <c r="CI133"/>
  <c r="CT134"/>
  <c r="CW134"/>
  <c r="CT132"/>
  <c r="CV132"/>
  <c r="CX132"/>
  <c r="CU12"/>
  <c r="T10"/>
  <c r="AJ20"/>
  <c r="AL20"/>
  <c r="AY17"/>
  <c r="AK16"/>
  <c r="BO93"/>
  <c r="CT87"/>
  <c r="CW87"/>
  <c r="BO88"/>
  <c r="DO88"/>
  <c r="BO97"/>
  <c r="CU88"/>
  <c r="BS85"/>
  <c r="CD85"/>
  <c r="CG85"/>
  <c r="CT27"/>
  <c r="CW27"/>
  <c r="AZ28"/>
  <c r="BB28"/>
  <c r="AJ32"/>
  <c r="AL32"/>
  <c r="CT30"/>
  <c r="CW30"/>
  <c r="CT47"/>
  <c r="CW47"/>
  <c r="AJ45"/>
  <c r="AL45"/>
  <c r="AK55"/>
  <c r="AH53"/>
  <c r="AJ53"/>
  <c r="AL53"/>
  <c r="AZ73"/>
  <c r="BB73"/>
  <c r="CU65"/>
  <c r="CI62"/>
  <c r="CT62"/>
  <c r="AJ62"/>
  <c r="AL62"/>
  <c r="DI62"/>
  <c r="DJ62"/>
  <c r="DK62"/>
  <c r="DP62"/>
  <c r="CU77"/>
  <c r="AI81"/>
  <c r="CU121"/>
  <c r="CI118"/>
  <c r="CT119"/>
  <c r="CU132"/>
  <c r="CE124"/>
  <c r="AY185"/>
  <c r="CF181"/>
  <c r="CU151"/>
  <c r="DJ151"/>
  <c r="DK151"/>
  <c r="DP151"/>
  <c r="CG180"/>
  <c r="DB180"/>
  <c r="BN20"/>
  <c r="BO20"/>
  <c r="CU103"/>
  <c r="BO101"/>
  <c r="BP101"/>
  <c r="BS101"/>
  <c r="CD101"/>
  <c r="DB101"/>
  <c r="CF182"/>
  <c r="CE182"/>
  <c r="CT64"/>
  <c r="CW64"/>
  <c r="CI89"/>
  <c r="CT89"/>
  <c r="CV89"/>
  <c r="CX89"/>
  <c r="AJ36"/>
  <c r="AL36"/>
  <c r="BP97"/>
  <c r="BR97"/>
  <c r="AI20"/>
  <c r="BP95"/>
  <c r="BR95"/>
  <c r="BO23"/>
  <c r="CU34"/>
  <c r="AY31"/>
  <c r="AY42"/>
  <c r="AI53"/>
  <c r="AY73"/>
  <c r="CU64"/>
  <c r="AI79"/>
  <c r="CT124"/>
  <c r="CW124"/>
  <c r="DI10"/>
  <c r="DJ10"/>
  <c r="DK10"/>
  <c r="BP13"/>
  <c r="BR13"/>
  <c r="AJ16"/>
  <c r="AL16"/>
  <c r="BP93"/>
  <c r="BR93"/>
  <c r="BP88"/>
  <c r="BR88"/>
  <c r="BS87"/>
  <c r="CD87"/>
  <c r="BS95"/>
  <c r="CD95"/>
  <c r="CE97"/>
  <c r="BO22"/>
  <c r="DO22"/>
  <c r="CT23"/>
  <c r="CW23"/>
  <c r="BS23"/>
  <c r="AY29"/>
  <c r="AI30"/>
  <c r="AY30"/>
  <c r="AZ42"/>
  <c r="BB42"/>
  <c r="AJ58"/>
  <c r="AX50"/>
  <c r="BA50"/>
  <c r="AY64"/>
  <c r="AY63"/>
  <c r="CU62"/>
  <c r="AI74"/>
  <c r="DI78"/>
  <c r="DJ78"/>
  <c r="DK78"/>
  <c r="DQ78"/>
  <c r="AJ77"/>
  <c r="AL77"/>
  <c r="DI76"/>
  <c r="DJ76"/>
  <c r="DK76"/>
  <c r="AY76"/>
  <c r="CE129"/>
  <c r="CU130"/>
  <c r="DI81"/>
  <c r="DJ81"/>
  <c r="DK81"/>
  <c r="CV180"/>
  <c r="CX180"/>
  <c r="CW180"/>
  <c r="CG156"/>
  <c r="CG154"/>
  <c r="CG181"/>
  <c r="CE100"/>
  <c r="CI100"/>
  <c r="CT103"/>
  <c r="AK188"/>
  <c r="CU105"/>
  <c r="DQ105"/>
  <c r="CE104"/>
  <c r="CI104"/>
  <c r="CT107"/>
  <c r="CW107"/>
  <c r="CG152"/>
  <c r="AY18"/>
  <c r="AJ83"/>
  <c r="AL83"/>
  <c r="CU110"/>
  <c r="BP86"/>
  <c r="BR86"/>
  <c r="AJ23"/>
  <c r="AL23"/>
  <c r="DI30"/>
  <c r="DJ30"/>
  <c r="DK30"/>
  <c r="DI80"/>
  <c r="DJ80"/>
  <c r="DK80"/>
  <c r="CE12"/>
  <c r="CU11"/>
  <c r="CE15"/>
  <c r="CU30"/>
  <c r="AI62"/>
  <c r="CU10"/>
  <c r="BO87"/>
  <c r="CT45"/>
  <c r="CV45"/>
  <c r="CX45"/>
  <c r="AJ80"/>
  <c r="AL80"/>
  <c r="DI79"/>
  <c r="DJ79"/>
  <c r="DK79"/>
  <c r="DL79"/>
  <c r="CE181"/>
  <c r="S12"/>
  <c r="BN12"/>
  <c r="BQ12"/>
  <c r="BP11"/>
  <c r="BR11"/>
  <c r="AH11"/>
  <c r="AJ11"/>
  <c r="AL11"/>
  <c r="CE16"/>
  <c r="AJ18"/>
  <c r="AL18"/>
  <c r="AJ30"/>
  <c r="AL30"/>
  <c r="AI29"/>
  <c r="AI51"/>
  <c r="AY71"/>
  <c r="CI137"/>
  <c r="CT137"/>
  <c r="CW137"/>
  <c r="CT125"/>
  <c r="CW125"/>
  <c r="CU136"/>
  <c r="CU120"/>
  <c r="AJ188"/>
  <c r="CF180"/>
  <c r="CE112"/>
  <c r="DI124"/>
  <c r="CT114"/>
  <c r="CW114"/>
  <c r="CE111"/>
  <c r="CI122"/>
  <c r="CT123"/>
  <c r="CW123"/>
  <c r="CE131"/>
  <c r="CU122"/>
  <c r="CT109"/>
  <c r="CW109"/>
  <c r="CU109"/>
  <c r="CT126"/>
  <c r="CW126"/>
  <c r="CE125"/>
  <c r="CE114"/>
  <c r="CU111"/>
  <c r="DI128"/>
  <c r="CE119"/>
  <c r="CT136"/>
  <c r="CW136"/>
  <c r="CE123"/>
  <c r="CU127"/>
  <c r="CU126"/>
  <c r="DI113"/>
  <c r="DJ113"/>
  <c r="DK113"/>
  <c r="DI136"/>
  <c r="CE120"/>
  <c r="CI120"/>
  <c r="CU134"/>
  <c r="DI130"/>
  <c r="DN110"/>
  <c r="DM110"/>
  <c r="CU117"/>
  <c r="CE121"/>
  <c r="CI121"/>
  <c r="CU133"/>
  <c r="CU116"/>
  <c r="CE136"/>
  <c r="CV78"/>
  <c r="CX78"/>
  <c r="DB78"/>
  <c r="DO64"/>
  <c r="DB48"/>
  <c r="DO41"/>
  <c r="DL41"/>
  <c r="DP41"/>
  <c r="CV50"/>
  <c r="CX50"/>
  <c r="DN85"/>
  <c r="DN15"/>
  <c r="AZ10"/>
  <c r="BB10"/>
  <c r="CF13"/>
  <c r="CH13"/>
  <c r="BP12"/>
  <c r="BR12"/>
  <c r="CD11"/>
  <c r="CG11"/>
  <c r="DO85"/>
  <c r="CK22" i="2"/>
  <c r="CI22"/>
  <c r="BL5"/>
  <c r="CK5"/>
  <c r="CI5"/>
  <c r="DM85" i="1"/>
  <c r="DP85"/>
  <c r="DL85"/>
  <c r="DM29"/>
  <c r="DB179"/>
  <c r="DA179"/>
  <c r="V10"/>
  <c r="DQ85"/>
  <c r="DP88"/>
  <c r="DQ29"/>
  <c r="AZ32"/>
  <c r="BB32"/>
  <c r="CV157"/>
  <c r="CX157"/>
  <c r="DM49"/>
  <c r="CW86"/>
  <c r="AZ68"/>
  <c r="BB68"/>
  <c r="AZ62"/>
  <c r="BB62"/>
  <c r="DP69"/>
  <c r="BO5" i="2"/>
  <c r="CJ5"/>
  <c r="CH5"/>
  <c r="AK53" i="1"/>
  <c r="DP15"/>
  <c r="DN33"/>
  <c r="DQ69"/>
  <c r="AZ26"/>
  <c r="BB26"/>
  <c r="CD6" i="2"/>
  <c r="CF6"/>
  <c r="CB8"/>
  <c r="CE8"/>
  <c r="CB25"/>
  <c r="CE25"/>
  <c r="AI6"/>
  <c r="AH6"/>
  <c r="DN104" i="1"/>
  <c r="DM104"/>
  <c r="DL104"/>
  <c r="DP104"/>
  <c r="DO104"/>
  <c r="DK103"/>
  <c r="DL103"/>
  <c r="CW182"/>
  <c r="CV182"/>
  <c r="CX182"/>
  <c r="DQ33"/>
  <c r="DQ104"/>
  <c r="BO38" i="2"/>
  <c r="CJ38"/>
  <c r="CH38"/>
  <c r="AZ21"/>
  <c r="AZ24"/>
  <c r="BN24"/>
  <c r="BP24"/>
  <c r="BL24"/>
  <c r="BP23"/>
  <c r="CK23"/>
  <c r="CI23"/>
  <c r="AJ7"/>
  <c r="CK7"/>
  <c r="CI7"/>
  <c r="AJ8"/>
  <c r="CK8"/>
  <c r="CI8"/>
  <c r="AJ9"/>
  <c r="CK9"/>
  <c r="CI9"/>
  <c r="AJ10"/>
  <c r="CK10"/>
  <c r="CI10"/>
  <c r="CJ29"/>
  <c r="CH29"/>
  <c r="BP18"/>
  <c r="CK18"/>
  <c r="CI18"/>
  <c r="BL21"/>
  <c r="BN21"/>
  <c r="BP21"/>
  <c r="AZ27"/>
  <c r="BN27"/>
  <c r="BP27"/>
  <c r="BL27"/>
  <c r="BO6"/>
  <c r="CJ6"/>
  <c r="CH6"/>
  <c r="CK14"/>
  <c r="CI14"/>
  <c r="AJ14"/>
  <c r="DN90" i="1"/>
  <c r="DB150"/>
  <c r="CK20" i="2"/>
  <c r="CI20"/>
  <c r="CJ8"/>
  <c r="CH8"/>
  <c r="CJ9"/>
  <c r="CH9"/>
  <c r="CJ10"/>
  <c r="CH10"/>
  <c r="DN118" i="1"/>
  <c r="DL118"/>
  <c r="DO118"/>
  <c r="DM118"/>
  <c r="DP118"/>
  <c r="DO16"/>
  <c r="DQ118"/>
  <c r="DQ44"/>
  <c r="DJ119"/>
  <c r="DK119"/>
  <c r="DE120"/>
  <c r="DE121"/>
  <c r="DE122"/>
  <c r="DE123"/>
  <c r="DE124"/>
  <c r="DE125"/>
  <c r="DE126"/>
  <c r="DE127"/>
  <c r="DE128"/>
  <c r="DE129"/>
  <c r="DE130"/>
  <c r="DE131"/>
  <c r="DE132"/>
  <c r="DE133"/>
  <c r="DE134"/>
  <c r="DE135"/>
  <c r="DE136"/>
  <c r="DJ136"/>
  <c r="DK136"/>
  <c r="DB183"/>
  <c r="DA183"/>
  <c r="CV153"/>
  <c r="CX153"/>
  <c r="AZ185"/>
  <c r="CG91"/>
  <c r="CF24"/>
  <c r="CH24"/>
  <c r="CV187"/>
  <c r="CX187"/>
  <c r="DM44"/>
  <c r="CW90"/>
  <c r="AZ69"/>
  <c r="BB69"/>
  <c r="DQ110"/>
  <c r="DB32"/>
  <c r="DF32"/>
  <c r="AZ49"/>
  <c r="BB49"/>
  <c r="DN16"/>
  <c r="DP87"/>
  <c r="DQ81"/>
  <c r="AZ17"/>
  <c r="BB17"/>
  <c r="DL32"/>
  <c r="DP157"/>
  <c r="AZ67"/>
  <c r="BB67"/>
  <c r="CW51"/>
  <c r="AZ15"/>
  <c r="BB15"/>
  <c r="CV15"/>
  <c r="CX15"/>
  <c r="DB17"/>
  <c r="AZ36"/>
  <c r="BB36"/>
  <c r="CF107"/>
  <c r="CH107"/>
  <c r="CV183"/>
  <c r="CW76"/>
  <c r="DN26"/>
  <c r="BA16"/>
  <c r="DB16"/>
  <c r="AZ16"/>
  <c r="BB16"/>
  <c r="CW156"/>
  <c r="DB156"/>
  <c r="DA156"/>
  <c r="CW151"/>
  <c r="DB151"/>
  <c r="BA22"/>
  <c r="AZ22"/>
  <c r="BB22"/>
  <c r="BA81"/>
  <c r="AZ81"/>
  <c r="BB81"/>
  <c r="CT133"/>
  <c r="CW133"/>
  <c r="BA45"/>
  <c r="CW179"/>
  <c r="DP17"/>
  <c r="AZ34"/>
  <c r="BB34"/>
  <c r="DO90"/>
  <c r="DO158"/>
  <c r="BN15"/>
  <c r="BQ15"/>
  <c r="DB41"/>
  <c r="DF41"/>
  <c r="DO86"/>
  <c r="AZ35"/>
  <c r="BB35"/>
  <c r="CW89"/>
  <c r="CV186"/>
  <c r="CX186"/>
  <c r="AZ41"/>
  <c r="BB41"/>
  <c r="DL90"/>
  <c r="DO166"/>
  <c r="DL166"/>
  <c r="DP166"/>
  <c r="DM166"/>
  <c r="DN166"/>
  <c r="DL165"/>
  <c r="DO165"/>
  <c r="DP165"/>
  <c r="DN165"/>
  <c r="DM165"/>
  <c r="DQ166"/>
  <c r="DR166"/>
  <c r="DC152"/>
  <c r="DM43"/>
  <c r="DN31"/>
  <c r="CT155"/>
  <c r="DB155"/>
  <c r="CW152"/>
  <c r="DQ49"/>
  <c r="DP109"/>
  <c r="AZ39"/>
  <c r="BB39"/>
  <c r="DB152"/>
  <c r="AZ76"/>
  <c r="BB76"/>
  <c r="DN12"/>
  <c r="BA186"/>
  <c r="DQ165"/>
  <c r="DR165"/>
  <c r="AZ65"/>
  <c r="BB65"/>
  <c r="DB51"/>
  <c r="DF51"/>
  <c r="AZ24"/>
  <c r="BB24"/>
  <c r="AZ27"/>
  <c r="BB27"/>
  <c r="AZ29"/>
  <c r="BB29"/>
  <c r="AZ13"/>
  <c r="BB13"/>
  <c r="DP153"/>
  <c r="DQ158"/>
  <c r="DQ150"/>
  <c r="DP156"/>
  <c r="CH158"/>
  <c r="DQ156"/>
  <c r="CH152"/>
  <c r="DQ157"/>
  <c r="DO154"/>
  <c r="DQ154"/>
  <c r="DM154"/>
  <c r="DL154"/>
  <c r="DN154"/>
  <c r="DP150"/>
  <c r="CV151"/>
  <c r="CX151"/>
  <c r="CV156"/>
  <c r="CX156"/>
  <c r="DP158"/>
  <c r="CT154"/>
  <c r="DL158"/>
  <c r="DN158"/>
  <c r="DL156"/>
  <c r="DN156"/>
  <c r="DO156"/>
  <c r="DM156"/>
  <c r="DL157"/>
  <c r="DN157"/>
  <c r="DM157"/>
  <c r="DO157"/>
  <c r="DA151"/>
  <c r="DQ153"/>
  <c r="CT158"/>
  <c r="DB158"/>
  <c r="DP154"/>
  <c r="DM149"/>
  <c r="CH149"/>
  <c r="CH155"/>
  <c r="CH151"/>
  <c r="DO50"/>
  <c r="DP50"/>
  <c r="DL50"/>
  <c r="DQ50"/>
  <c r="AL58"/>
  <c r="AL51"/>
  <c r="DC51"/>
  <c r="DQ88"/>
  <c r="DM88"/>
  <c r="DL88"/>
  <c r="DN88"/>
  <c r="DP49"/>
  <c r="DL49"/>
  <c r="DO49"/>
  <c r="DQ16"/>
  <c r="CT128"/>
  <c r="DB49"/>
  <c r="BA23"/>
  <c r="AZ31"/>
  <c r="BB31"/>
  <c r="DM46"/>
  <c r="DM26"/>
  <c r="DN149"/>
  <c r="DQ26"/>
  <c r="DP32"/>
  <c r="DQ90"/>
  <c r="DM86"/>
  <c r="DL86"/>
  <c r="DN86"/>
  <c r="DQ87"/>
  <c r="DN87"/>
  <c r="DM87"/>
  <c r="DL87"/>
  <c r="AL50"/>
  <c r="DN50"/>
  <c r="DP67"/>
  <c r="DQ12"/>
  <c r="DM16"/>
  <c r="DL34"/>
  <c r="DO42"/>
  <c r="DP16"/>
  <c r="DQ149"/>
  <c r="CF103"/>
  <c r="CH103"/>
  <c r="DP149"/>
  <c r="DP86"/>
  <c r="DP89"/>
  <c r="DQ89"/>
  <c r="DL89"/>
  <c r="DM89"/>
  <c r="DN89"/>
  <c r="AL59"/>
  <c r="DQ155"/>
  <c r="DL46"/>
  <c r="CV79"/>
  <c r="CX79"/>
  <c r="CT130"/>
  <c r="CV130"/>
  <c r="CX130"/>
  <c r="DM50"/>
  <c r="DJ51"/>
  <c r="DK51"/>
  <c r="DM51"/>
  <c r="AL60"/>
  <c r="DH107"/>
  <c r="DJ107"/>
  <c r="DJ106"/>
  <c r="DQ86"/>
  <c r="DM34"/>
  <c r="CV28"/>
  <c r="CX28"/>
  <c r="CW79"/>
  <c r="CT121"/>
  <c r="CV121"/>
  <c r="CX121"/>
  <c r="DP46"/>
  <c r="CV150"/>
  <c r="CX150"/>
  <c r="DO87"/>
  <c r="DM15"/>
  <c r="DO89"/>
  <c r="DB50"/>
  <c r="DP81"/>
  <c r="DL81"/>
  <c r="DN81"/>
  <c r="DO81"/>
  <c r="DM81"/>
  <c r="DO67"/>
  <c r="DO62"/>
  <c r="DQ64"/>
  <c r="DL62"/>
  <c r="DL42"/>
  <c r="DO44"/>
  <c r="DP33"/>
  <c r="DM32"/>
  <c r="DN32"/>
  <c r="DQ43"/>
  <c r="DN42"/>
  <c r="DL44"/>
  <c r="DM42"/>
  <c r="DQ32"/>
  <c r="CT117"/>
  <c r="CW117"/>
  <c r="CT118"/>
  <c r="CW118"/>
  <c r="CT122"/>
  <c r="CV122"/>
  <c r="CX122"/>
  <c r="CT120"/>
  <c r="CW120"/>
  <c r="DP115"/>
  <c r="CF105"/>
  <c r="CH105"/>
  <c r="CV105"/>
  <c r="CX105"/>
  <c r="CV106"/>
  <c r="CX106"/>
  <c r="DL101"/>
  <c r="DN101"/>
  <c r="DP101"/>
  <c r="DM101"/>
  <c r="CW102"/>
  <c r="CV102"/>
  <c r="CX102"/>
  <c r="DB102"/>
  <c r="DA102"/>
  <c r="DO101"/>
  <c r="CT104"/>
  <c r="DQ101"/>
  <c r="CT100"/>
  <c r="DB100"/>
  <c r="AZ80"/>
  <c r="BB80"/>
  <c r="BA80"/>
  <c r="DJ92"/>
  <c r="DK92"/>
  <c r="DL91"/>
  <c r="DQ91"/>
  <c r="DP91"/>
  <c r="DN91"/>
  <c r="DM91"/>
  <c r="DO91"/>
  <c r="CW81"/>
  <c r="CV81"/>
  <c r="CX81"/>
  <c r="DB77"/>
  <c r="DF77"/>
  <c r="CV32"/>
  <c r="CX32"/>
  <c r="DL48"/>
  <c r="DL66"/>
  <c r="DB31"/>
  <c r="DF31"/>
  <c r="DB35"/>
  <c r="DF35"/>
  <c r="DC77"/>
  <c r="DG77"/>
  <c r="CG89"/>
  <c r="CV35"/>
  <c r="CX35"/>
  <c r="DM31"/>
  <c r="DL29"/>
  <c r="DO46"/>
  <c r="CV63"/>
  <c r="CX63"/>
  <c r="DB181"/>
  <c r="DA181"/>
  <c r="DP11"/>
  <c r="DO149"/>
  <c r="DN77"/>
  <c r="CV77"/>
  <c r="CX77"/>
  <c r="DQ31"/>
  <c r="CF86"/>
  <c r="DC86"/>
  <c r="CW88"/>
  <c r="DN46"/>
  <c r="DP66"/>
  <c r="DN29"/>
  <c r="DM66"/>
  <c r="CG86"/>
  <c r="DB76"/>
  <c r="DA76"/>
  <c r="CV69"/>
  <c r="CX69"/>
  <c r="DP31"/>
  <c r="DP48"/>
  <c r="AK12"/>
  <c r="DO31"/>
  <c r="DP29"/>
  <c r="CV67"/>
  <c r="CX67"/>
  <c r="CV127"/>
  <c r="CX127"/>
  <c r="CV101"/>
  <c r="CX101"/>
  <c r="CW70"/>
  <c r="DM78"/>
  <c r="CV30"/>
  <c r="CX30"/>
  <c r="AZ38"/>
  <c r="BB38"/>
  <c r="CV181"/>
  <c r="CX181"/>
  <c r="DQ66"/>
  <c r="DN67"/>
  <c r="DL10"/>
  <c r="DL12"/>
  <c r="DL11"/>
  <c r="DP12"/>
  <c r="DM33"/>
  <c r="CV26"/>
  <c r="CX26"/>
  <c r="DB26"/>
  <c r="DF26"/>
  <c r="DL33"/>
  <c r="BA30"/>
  <c r="DP34"/>
  <c r="DQ45"/>
  <c r="DN45"/>
  <c r="DO48"/>
  <c r="DO45"/>
  <c r="DQ42"/>
  <c r="DL45"/>
  <c r="DN48"/>
  <c r="DA46"/>
  <c r="DQ48"/>
  <c r="DN64"/>
  <c r="DM67"/>
  <c r="DL68"/>
  <c r="DP64"/>
  <c r="DO69"/>
  <c r="DM69"/>
  <c r="DQ68"/>
  <c r="DQ67"/>
  <c r="DN66"/>
  <c r="DM64"/>
  <c r="DL63"/>
  <c r="CV65"/>
  <c r="CX65"/>
  <c r="CW65"/>
  <c r="CV71"/>
  <c r="CX71"/>
  <c r="DN69"/>
  <c r="DP28"/>
  <c r="DQ28"/>
  <c r="DM28"/>
  <c r="DN28"/>
  <c r="DO34"/>
  <c r="DQ34"/>
  <c r="DO28"/>
  <c r="DM35"/>
  <c r="CW32"/>
  <c r="DL35"/>
  <c r="DP26"/>
  <c r="CW33"/>
  <c r="CW28"/>
  <c r="CV33"/>
  <c r="CX33"/>
  <c r="DN35"/>
  <c r="CV29"/>
  <c r="CX29"/>
  <c r="DL26"/>
  <c r="DQ35"/>
  <c r="DO35"/>
  <c r="DO27"/>
  <c r="DP27"/>
  <c r="DL27"/>
  <c r="DM27"/>
  <c r="DQ27"/>
  <c r="AZ11"/>
  <c r="BB11"/>
  <c r="CV185"/>
  <c r="CX185"/>
  <c r="AJ10"/>
  <c r="AL10"/>
  <c r="CW31"/>
  <c r="CV31"/>
  <c r="CX31"/>
  <c r="DM68"/>
  <c r="DQ80"/>
  <c r="DP152"/>
  <c r="DL43"/>
  <c r="CW66"/>
  <c r="DM77"/>
  <c r="DP77"/>
  <c r="CV80"/>
  <c r="CX80"/>
  <c r="CW132"/>
  <c r="DB185"/>
  <c r="AZ188"/>
  <c r="BB188"/>
  <c r="DN152"/>
  <c r="AZ12"/>
  <c r="BB12"/>
  <c r="DQ70"/>
  <c r="DM17"/>
  <c r="DM45"/>
  <c r="DB43"/>
  <c r="DA43"/>
  <c r="DB81"/>
  <c r="DF81"/>
  <c r="DN17"/>
  <c r="DQ17"/>
  <c r="DN115"/>
  <c r="DQ10"/>
  <c r="CW11"/>
  <c r="CG95"/>
  <c r="DN43"/>
  <c r="DP43"/>
  <c r="DO77"/>
  <c r="DB30"/>
  <c r="DF30"/>
  <c r="CV13"/>
  <c r="CX13"/>
  <c r="DN63"/>
  <c r="DB80"/>
  <c r="DA80"/>
  <c r="DL152"/>
  <c r="CG106"/>
  <c r="DP68"/>
  <c r="DQ152"/>
  <c r="DQ11"/>
  <c r="CX166"/>
  <c r="DN27"/>
  <c r="DM63"/>
  <c r="DC43"/>
  <c r="DG43"/>
  <c r="CF95"/>
  <c r="CV43"/>
  <c r="CX43"/>
  <c r="CV92"/>
  <c r="CX92"/>
  <c r="CV125"/>
  <c r="CX125"/>
  <c r="DQ62"/>
  <c r="DO17"/>
  <c r="DN68"/>
  <c r="AJ13"/>
  <c r="AL13"/>
  <c r="AK13"/>
  <c r="DM13"/>
  <c r="DN13"/>
  <c r="DO13"/>
  <c r="DL13"/>
  <c r="DQ13"/>
  <c r="AZ52"/>
  <c r="BB52"/>
  <c r="BA52"/>
  <c r="DB22"/>
  <c r="CV22"/>
  <c r="CX22"/>
  <c r="CW22"/>
  <c r="DP13"/>
  <c r="DC46"/>
  <c r="CZ46"/>
  <c r="DM70"/>
  <c r="CG96"/>
  <c r="CV23"/>
  <c r="CX23"/>
  <c r="DC26"/>
  <c r="CZ26"/>
  <c r="DO79"/>
  <c r="DM62"/>
  <c r="DM65"/>
  <c r="DO152"/>
  <c r="CV135"/>
  <c r="CX135"/>
  <c r="CF100"/>
  <c r="CH100"/>
  <c r="DB186"/>
  <c r="DA186"/>
  <c r="DM47"/>
  <c r="DN80"/>
  <c r="BA51"/>
  <c r="DB10"/>
  <c r="DN70"/>
  <c r="CV116"/>
  <c r="CX116"/>
  <c r="CV10"/>
  <c r="CX10"/>
  <c r="CF97"/>
  <c r="CW91"/>
  <c r="DC35"/>
  <c r="DG35"/>
  <c r="DL47"/>
  <c r="DP70"/>
  <c r="CW68"/>
  <c r="CV111"/>
  <c r="CX111"/>
  <c r="DP114"/>
  <c r="DB89"/>
  <c r="DF89"/>
  <c r="DB29"/>
  <c r="DF29"/>
  <c r="CW17"/>
  <c r="CV17"/>
  <c r="CX17"/>
  <c r="DB91"/>
  <c r="DF91"/>
  <c r="AZ50"/>
  <c r="BB50"/>
  <c r="DL70"/>
  <c r="DP80"/>
  <c r="DQ77"/>
  <c r="DN47"/>
  <c r="CH90"/>
  <c r="DC90"/>
  <c r="CZ90"/>
  <c r="DR22"/>
  <c r="CW119"/>
  <c r="CV119"/>
  <c r="CX119"/>
  <c r="CV34"/>
  <c r="CX34"/>
  <c r="CW149"/>
  <c r="CV149"/>
  <c r="DC149"/>
  <c r="AK11"/>
  <c r="DM153"/>
  <c r="CV24"/>
  <c r="CX24"/>
  <c r="DL80"/>
  <c r="DQ116"/>
  <c r="CF88"/>
  <c r="DC88"/>
  <c r="CW42"/>
  <c r="DQ63"/>
  <c r="DC78"/>
  <c r="CZ78"/>
  <c r="DN78"/>
  <c r="DP78"/>
  <c r="DN65"/>
  <c r="DN153"/>
  <c r="CW115"/>
  <c r="DM11"/>
  <c r="DO11"/>
  <c r="DQ15"/>
  <c r="DB27"/>
  <c r="DF27"/>
  <c r="DO47"/>
  <c r="DQ47"/>
  <c r="CW41"/>
  <c r="CV42"/>
  <c r="CX42"/>
  <c r="DO78"/>
  <c r="DO15"/>
  <c r="DL153"/>
  <c r="DC165"/>
  <c r="CX165"/>
  <c r="DB34"/>
  <c r="DF34"/>
  <c r="AZ66"/>
  <c r="BB66"/>
  <c r="DM80"/>
  <c r="DO80"/>
  <c r="DQ100"/>
  <c r="AZ57"/>
  <c r="BB57"/>
  <c r="DB90"/>
  <c r="DF90"/>
  <c r="DB92"/>
  <c r="DF92"/>
  <c r="DB88"/>
  <c r="DF88"/>
  <c r="CF92"/>
  <c r="CH92"/>
  <c r="DB24"/>
  <c r="DA24"/>
  <c r="DN62"/>
  <c r="DP63"/>
  <c r="DC79"/>
  <c r="DG79"/>
  <c r="DL78"/>
  <c r="CV87"/>
  <c r="CX87"/>
  <c r="CG90"/>
  <c r="DC33"/>
  <c r="CZ33"/>
  <c r="CW45"/>
  <c r="CV64"/>
  <c r="CX64"/>
  <c r="DO65"/>
  <c r="DO110"/>
  <c r="DQ151"/>
  <c r="DB47"/>
  <c r="DA47"/>
  <c r="CV41"/>
  <c r="CX41"/>
  <c r="CV49"/>
  <c r="CX49"/>
  <c r="DC42"/>
  <c r="DG42"/>
  <c r="DM112"/>
  <c r="DN112"/>
  <c r="DP112"/>
  <c r="DO112"/>
  <c r="DQ112"/>
  <c r="DM114"/>
  <c r="DN111"/>
  <c r="DP117"/>
  <c r="DQ115"/>
  <c r="DO115"/>
  <c r="DL117"/>
  <c r="DL115"/>
  <c r="DN117"/>
  <c r="DO111"/>
  <c r="DL102"/>
  <c r="DN102"/>
  <c r="DO102"/>
  <c r="DM102"/>
  <c r="DP102"/>
  <c r="DM111"/>
  <c r="DQ113"/>
  <c r="DQ111"/>
  <c r="DN103"/>
  <c r="CV112"/>
  <c r="CX112"/>
  <c r="CW113"/>
  <c r="CV113"/>
  <c r="CX113"/>
  <c r="DQ102"/>
  <c r="DL114"/>
  <c r="DN114"/>
  <c r="DO114"/>
  <c r="DM116"/>
  <c r="DO76"/>
  <c r="DM76"/>
  <c r="DL76"/>
  <c r="DP76"/>
  <c r="DQ76"/>
  <c r="DN76"/>
  <c r="DC62"/>
  <c r="CZ62"/>
  <c r="CW62"/>
  <c r="CV62"/>
  <c r="CX62"/>
  <c r="DB62"/>
  <c r="DF62"/>
  <c r="DN30"/>
  <c r="DO30"/>
  <c r="DM30"/>
  <c r="DL30"/>
  <c r="DP30"/>
  <c r="DQ30"/>
  <c r="CW103"/>
  <c r="DB103"/>
  <c r="BB186"/>
  <c r="DC186"/>
  <c r="CG87"/>
  <c r="CF87"/>
  <c r="DB87"/>
  <c r="CZ166"/>
  <c r="DG166"/>
  <c r="DA180"/>
  <c r="DP155"/>
  <c r="DC44"/>
  <c r="CZ44"/>
  <c r="DB44"/>
  <c r="DA44"/>
  <c r="DN79"/>
  <c r="CV124"/>
  <c r="CX124"/>
  <c r="DO10"/>
  <c r="DP10"/>
  <c r="CW12"/>
  <c r="DB85"/>
  <c r="DF85"/>
  <c r="CV47"/>
  <c r="CX47"/>
  <c r="DN116"/>
  <c r="CV123"/>
  <c r="CX123"/>
  <c r="DM113"/>
  <c r="DP113"/>
  <c r="CF85"/>
  <c r="BQ20"/>
  <c r="BR101"/>
  <c r="CH181"/>
  <c r="CX183"/>
  <c r="DC183"/>
  <c r="CG101"/>
  <c r="CF101"/>
  <c r="CH101"/>
  <c r="DA101"/>
  <c r="DF101"/>
  <c r="CW85"/>
  <c r="CV85"/>
  <c r="CX85"/>
  <c r="CH150"/>
  <c r="DC30"/>
  <c r="DG30"/>
  <c r="DL116"/>
  <c r="DQ117"/>
  <c r="DN11"/>
  <c r="DB12"/>
  <c r="CV27"/>
  <c r="CX27"/>
  <c r="DC45"/>
  <c r="DG45"/>
  <c r="DB45"/>
  <c r="DF45"/>
  <c r="DP65"/>
  <c r="DO116"/>
  <c r="DM117"/>
  <c r="CV134"/>
  <c r="CX134"/>
  <c r="CV131"/>
  <c r="CX131"/>
  <c r="CV103"/>
  <c r="CV107"/>
  <c r="CX107"/>
  <c r="CH182"/>
  <c r="DF152"/>
  <c r="DA152"/>
  <c r="CH180"/>
  <c r="DC180"/>
  <c r="CG104"/>
  <c r="BA187"/>
  <c r="DB187"/>
  <c r="AZ187"/>
  <c r="BB185"/>
  <c r="DC185"/>
  <c r="DC47"/>
  <c r="DG47"/>
  <c r="DP79"/>
  <c r="DQ65"/>
  <c r="AL188"/>
  <c r="DN155"/>
  <c r="DM155"/>
  <c r="DL155"/>
  <c r="DO155"/>
  <c r="CF23"/>
  <c r="CH23"/>
  <c r="CD23"/>
  <c r="DO150"/>
  <c r="DN150"/>
  <c r="DL150"/>
  <c r="DM150"/>
  <c r="DO151"/>
  <c r="DM151"/>
  <c r="DN151"/>
  <c r="DL151"/>
  <c r="CH154"/>
  <c r="DQ79"/>
  <c r="DM10"/>
  <c r="DC179"/>
  <c r="DN10"/>
  <c r="DC28"/>
  <c r="CZ28"/>
  <c r="DC48"/>
  <c r="CZ48"/>
  <c r="DM79"/>
  <c r="CV109"/>
  <c r="CX109"/>
  <c r="DP110"/>
  <c r="DP116"/>
  <c r="DN113"/>
  <c r="CV126"/>
  <c r="CX126"/>
  <c r="CV136"/>
  <c r="CX136"/>
  <c r="CV129"/>
  <c r="CX129"/>
  <c r="DL113"/>
  <c r="DO113"/>
  <c r="CV137"/>
  <c r="CX137"/>
  <c r="CV114"/>
  <c r="CX114"/>
  <c r="DP111"/>
  <c r="DQ114"/>
  <c r="DM109"/>
  <c r="DO109"/>
  <c r="DN109"/>
  <c r="DL109"/>
  <c r="DQ109"/>
  <c r="DF78"/>
  <c r="DA78"/>
  <c r="DF79"/>
  <c r="DA79"/>
  <c r="DA48"/>
  <c r="DF48"/>
  <c r="DA41"/>
  <c r="DR41"/>
  <c r="DA42"/>
  <c r="DF42"/>
  <c r="DF43"/>
  <c r="DC27"/>
  <c r="CH96"/>
  <c r="CH89"/>
  <c r="DC89"/>
  <c r="CH91"/>
  <c r="DC91"/>
  <c r="DF86"/>
  <c r="DA86"/>
  <c r="CH86"/>
  <c r="DB13"/>
  <c r="DB11"/>
  <c r="DF17"/>
  <c r="DA17"/>
  <c r="DF22"/>
  <c r="DA22"/>
  <c r="DF16"/>
  <c r="DA16"/>
  <c r="DR85"/>
  <c r="DF11"/>
  <c r="DA11"/>
  <c r="DF10"/>
  <c r="DA10"/>
  <c r="DF13"/>
  <c r="DA13"/>
  <c r="DC32"/>
  <c r="DG32"/>
  <c r="DC182"/>
  <c r="DC15"/>
  <c r="CZ15"/>
  <c r="DP103"/>
  <c r="DJ127"/>
  <c r="DK127"/>
  <c r="DC10"/>
  <c r="CZ10"/>
  <c r="DF12"/>
  <c r="DA12"/>
  <c r="DM103"/>
  <c r="DQ103"/>
  <c r="DO103"/>
  <c r="DJ128"/>
  <c r="DK128"/>
  <c r="DL128"/>
  <c r="DR104"/>
  <c r="DJ131"/>
  <c r="DK131"/>
  <c r="DN131"/>
  <c r="DJ132"/>
  <c r="DK132"/>
  <c r="DJ134"/>
  <c r="DK134"/>
  <c r="DN134"/>
  <c r="CK6" i="2"/>
  <c r="CI6"/>
  <c r="AJ6"/>
  <c r="BO27"/>
  <c r="CJ27"/>
  <c r="CH27"/>
  <c r="DJ129" i="1"/>
  <c r="DK129"/>
  <c r="DO129"/>
  <c r="CK24" i="2"/>
  <c r="CI24"/>
  <c r="CK21"/>
  <c r="CI21"/>
  <c r="BO21"/>
  <c r="CJ21"/>
  <c r="CH21"/>
  <c r="BO24"/>
  <c r="CJ24"/>
  <c r="CH24"/>
  <c r="DJ123" i="1"/>
  <c r="DK123"/>
  <c r="DJ135"/>
  <c r="DK135"/>
  <c r="DQ135"/>
  <c r="CK27" i="2"/>
  <c r="CI27"/>
  <c r="DO136" i="1"/>
  <c r="DP136"/>
  <c r="DN136"/>
  <c r="DQ136"/>
  <c r="DM136"/>
  <c r="DL136"/>
  <c r="DM119"/>
  <c r="DL119"/>
  <c r="DO119"/>
  <c r="DN119"/>
  <c r="DM128"/>
  <c r="DR118"/>
  <c r="DQ127"/>
  <c r="DN127"/>
  <c r="DM127"/>
  <c r="DL127"/>
  <c r="DP128"/>
  <c r="DM129"/>
  <c r="DA77"/>
  <c r="DC49"/>
  <c r="DJ122"/>
  <c r="DK122"/>
  <c r="DJ124"/>
  <c r="DK124"/>
  <c r="DN129"/>
  <c r="DQ128"/>
  <c r="DP129"/>
  <c r="DJ130"/>
  <c r="DK130"/>
  <c r="DP119"/>
  <c r="DJ125"/>
  <c r="DK125"/>
  <c r="DL129"/>
  <c r="CV117"/>
  <c r="CX117"/>
  <c r="DP134"/>
  <c r="DO128"/>
  <c r="DG78"/>
  <c r="DQ129"/>
  <c r="DC181"/>
  <c r="CV155"/>
  <c r="CX155"/>
  <c r="DN135"/>
  <c r="DP135"/>
  <c r="DO123"/>
  <c r="DJ133"/>
  <c r="DK133"/>
  <c r="DJ126"/>
  <c r="DK126"/>
  <c r="DJ120"/>
  <c r="DK120"/>
  <c r="DQ119"/>
  <c r="DJ121"/>
  <c r="DK121"/>
  <c r="DB15"/>
  <c r="CV133"/>
  <c r="CX133"/>
  <c r="DR17"/>
  <c r="DF156"/>
  <c r="DR90"/>
  <c r="CW121"/>
  <c r="DC151"/>
  <c r="CZ151"/>
  <c r="DC17"/>
  <c r="CZ17"/>
  <c r="CV154"/>
  <c r="DB154"/>
  <c r="CZ43"/>
  <c r="DC81"/>
  <c r="CZ81"/>
  <c r="DR49"/>
  <c r="DC41"/>
  <c r="CZ41"/>
  <c r="DC34"/>
  <c r="CZ34"/>
  <c r="DC76"/>
  <c r="DG76"/>
  <c r="DR29"/>
  <c r="DC156"/>
  <c r="DG156"/>
  <c r="DR66"/>
  <c r="DR15"/>
  <c r="DC22"/>
  <c r="DG22"/>
  <c r="CV120"/>
  <c r="CX120"/>
  <c r="DC150"/>
  <c r="DG150"/>
  <c r="DR67"/>
  <c r="CW155"/>
  <c r="DC16"/>
  <c r="CZ16"/>
  <c r="DR16"/>
  <c r="DG62"/>
  <c r="DC24"/>
  <c r="CZ24"/>
  <c r="DA51"/>
  <c r="CZ32"/>
  <c r="DC29"/>
  <c r="DG29"/>
  <c r="DA90"/>
  <c r="DR158"/>
  <c r="DR157"/>
  <c r="CW158"/>
  <c r="CV158"/>
  <c r="CW154"/>
  <c r="DR156"/>
  <c r="DF151"/>
  <c r="DR154"/>
  <c r="DR149"/>
  <c r="DF50"/>
  <c r="DA50"/>
  <c r="CZ51"/>
  <c r="DG51"/>
  <c r="DR70"/>
  <c r="DR89"/>
  <c r="DC50"/>
  <c r="DF76"/>
  <c r="CV118"/>
  <c r="CX118"/>
  <c r="DR152"/>
  <c r="DR86"/>
  <c r="DO51"/>
  <c r="DP51"/>
  <c r="DL51"/>
  <c r="DQ51"/>
  <c r="DN51"/>
  <c r="DG49"/>
  <c r="CZ49"/>
  <c r="CW128"/>
  <c r="CV128"/>
  <c r="CX128"/>
  <c r="DC31"/>
  <c r="DG31"/>
  <c r="DR46"/>
  <c r="DR44"/>
  <c r="DR88"/>
  <c r="DR50"/>
  <c r="DF49"/>
  <c r="DA49"/>
  <c r="DR45"/>
  <c r="CZ77"/>
  <c r="CW130"/>
  <c r="DR26"/>
  <c r="DR48"/>
  <c r="DC102"/>
  <c r="CZ102"/>
  <c r="DF102"/>
  <c r="DR34"/>
  <c r="DR42"/>
  <c r="DR32"/>
  <c r="DR87"/>
  <c r="DR81"/>
  <c r="DG26"/>
  <c r="DR80"/>
  <c r="DR77"/>
  <c r="DR31"/>
  <c r="DR33"/>
  <c r="CW122"/>
  <c r="CV100"/>
  <c r="DC100"/>
  <c r="DR101"/>
  <c r="CV104"/>
  <c r="CX104"/>
  <c r="CW104"/>
  <c r="CW100"/>
  <c r="DF80"/>
  <c r="DC80"/>
  <c r="CZ80"/>
  <c r="DP92"/>
  <c r="DQ92"/>
  <c r="DO92"/>
  <c r="DL92"/>
  <c r="DM92"/>
  <c r="DN92"/>
  <c r="DR91"/>
  <c r="DC101"/>
  <c r="DG101"/>
  <c r="DR69"/>
  <c r="DA91"/>
  <c r="DR12"/>
  <c r="DA185"/>
  <c r="DA89"/>
  <c r="DA81"/>
  <c r="DR64"/>
  <c r="DC11"/>
  <c r="DG11"/>
  <c r="DC13"/>
  <c r="DC12"/>
  <c r="DG12"/>
  <c r="CZ35"/>
  <c r="DR28"/>
  <c r="DR43"/>
  <c r="DR47"/>
  <c r="DR68"/>
  <c r="DR35"/>
  <c r="DG28"/>
  <c r="DG46"/>
  <c r="CH95"/>
  <c r="DR27"/>
  <c r="DR110"/>
  <c r="DR13"/>
  <c r="DP100"/>
  <c r="DR78"/>
  <c r="DR11"/>
  <c r="DR62"/>
  <c r="DF47"/>
  <c r="CH97"/>
  <c r="DR63"/>
  <c r="DA85"/>
  <c r="DG33"/>
  <c r="DR112"/>
  <c r="DR153"/>
  <c r="CX149"/>
  <c r="DA92"/>
  <c r="DR79"/>
  <c r="DR65"/>
  <c r="DR10"/>
  <c r="CH88"/>
  <c r="DF44"/>
  <c r="CZ47"/>
  <c r="CZ79"/>
  <c r="DM100"/>
  <c r="CZ165"/>
  <c r="DG165"/>
  <c r="DG90"/>
  <c r="DR150"/>
  <c r="DN100"/>
  <c r="DR103"/>
  <c r="CZ30"/>
  <c r="DO100"/>
  <c r="DC92"/>
  <c r="CZ92"/>
  <c r="DA88"/>
  <c r="CZ42"/>
  <c r="DA45"/>
  <c r="DR30"/>
  <c r="DR76"/>
  <c r="DL100"/>
  <c r="DR102"/>
  <c r="DF149"/>
  <c r="CZ45"/>
  <c r="DR115"/>
  <c r="DR117"/>
  <c r="DR114"/>
  <c r="DR111"/>
  <c r="DR116"/>
  <c r="DA150"/>
  <c r="DF150"/>
  <c r="CZ179"/>
  <c r="BB187"/>
  <c r="DC187"/>
  <c r="CH87"/>
  <c r="DC87"/>
  <c r="CZ180"/>
  <c r="DG152"/>
  <c r="CZ152"/>
  <c r="DF87"/>
  <c r="DA87"/>
  <c r="DR151"/>
  <c r="DC23"/>
  <c r="CZ23"/>
  <c r="DR155"/>
  <c r="CX103"/>
  <c r="DC103"/>
  <c r="CZ183"/>
  <c r="CZ185"/>
  <c r="CG23"/>
  <c r="DB23"/>
  <c r="DA23"/>
  <c r="CZ186"/>
  <c r="DG44"/>
  <c r="DA155"/>
  <c r="DF155"/>
  <c r="CH85"/>
  <c r="DC85"/>
  <c r="DA187"/>
  <c r="CZ182"/>
  <c r="DA103"/>
  <c r="DF103"/>
  <c r="CZ181"/>
  <c r="DA100"/>
  <c r="DF100"/>
  <c r="DG48"/>
  <c r="DR113"/>
  <c r="DR109"/>
  <c r="CZ27"/>
  <c r="DG27"/>
  <c r="DG88"/>
  <c r="CZ88"/>
  <c r="DG89"/>
  <c r="CZ89"/>
  <c r="DG91"/>
  <c r="CZ91"/>
  <c r="DG86"/>
  <c r="CZ86"/>
  <c r="DF15"/>
  <c r="DA15"/>
  <c r="DO127"/>
  <c r="DP127"/>
  <c r="DR127"/>
  <c r="CZ76"/>
  <c r="DM131"/>
  <c r="DL134"/>
  <c r="DN128"/>
  <c r="DR128"/>
  <c r="DG13"/>
  <c r="CZ13"/>
  <c r="DG17"/>
  <c r="DG15"/>
  <c r="DO134"/>
  <c r="DQ134"/>
  <c r="DM134"/>
  <c r="DL131"/>
  <c r="DO131"/>
  <c r="DQ131"/>
  <c r="DP131"/>
  <c r="DL132"/>
  <c r="DN132"/>
  <c r="DQ132"/>
  <c r="DP132"/>
  <c r="DO132"/>
  <c r="DM132"/>
  <c r="DL135"/>
  <c r="DM135"/>
  <c r="DO135"/>
  <c r="DM123"/>
  <c r="DL123"/>
  <c r="DP123"/>
  <c r="DN123"/>
  <c r="DQ123"/>
  <c r="DR129"/>
  <c r="DR136"/>
  <c r="DG34"/>
  <c r="DO121"/>
  <c r="DL121"/>
  <c r="DM121"/>
  <c r="DQ121"/>
  <c r="DP121"/>
  <c r="DN121"/>
  <c r="DC155"/>
  <c r="DP133"/>
  <c r="DQ133"/>
  <c r="DO133"/>
  <c r="DM133"/>
  <c r="DL133"/>
  <c r="DN133"/>
  <c r="DG151"/>
  <c r="CZ150"/>
  <c r="DG16"/>
  <c r="DO130"/>
  <c r="DL130"/>
  <c r="DP130"/>
  <c r="DQ130"/>
  <c r="DM130"/>
  <c r="DN130"/>
  <c r="DL126"/>
  <c r="DO126"/>
  <c r="DQ126"/>
  <c r="DP126"/>
  <c r="DM126"/>
  <c r="DN126"/>
  <c r="DN125"/>
  <c r="DP125"/>
  <c r="DQ125"/>
  <c r="DO125"/>
  <c r="DM125"/>
  <c r="DL125"/>
  <c r="DL122"/>
  <c r="DN122"/>
  <c r="DP122"/>
  <c r="DO122"/>
  <c r="DQ122"/>
  <c r="DM122"/>
  <c r="DN120"/>
  <c r="DP120"/>
  <c r="DO120"/>
  <c r="DL120"/>
  <c r="DM120"/>
  <c r="DQ120"/>
  <c r="DO124"/>
  <c r="DM124"/>
  <c r="DN124"/>
  <c r="DQ124"/>
  <c r="DL124"/>
  <c r="DP124"/>
  <c r="DR119"/>
  <c r="DG80"/>
  <c r="CZ22"/>
  <c r="DG41"/>
  <c r="CZ156"/>
  <c r="DG81"/>
  <c r="DG102"/>
  <c r="CX154"/>
  <c r="DC154"/>
  <c r="CZ154"/>
  <c r="CX158"/>
  <c r="DC158"/>
  <c r="CZ12"/>
  <c r="CZ29"/>
  <c r="CZ31"/>
  <c r="DF154"/>
  <c r="DA154"/>
  <c r="CX100"/>
  <c r="CZ50"/>
  <c r="DG50"/>
  <c r="DR51"/>
  <c r="DR92"/>
  <c r="DG10"/>
  <c r="DG92"/>
  <c r="CZ101"/>
  <c r="CZ11"/>
  <c r="DR100"/>
  <c r="CZ149"/>
  <c r="DG149"/>
  <c r="CZ85"/>
  <c r="DG85"/>
  <c r="CZ87"/>
  <c r="DG87"/>
  <c r="CZ100"/>
  <c r="DG100"/>
  <c r="CZ103"/>
  <c r="DG103"/>
  <c r="CZ187"/>
  <c r="DR135"/>
  <c r="DR134"/>
  <c r="DR133"/>
  <c r="DR131"/>
  <c r="DR132"/>
  <c r="DR123"/>
  <c r="DR120"/>
  <c r="DR125"/>
  <c r="DR130"/>
  <c r="DR121"/>
  <c r="DR124"/>
  <c r="DR122"/>
  <c r="DG155"/>
  <c r="CZ155"/>
  <c r="DR126"/>
  <c r="DG154"/>
  <c r="CD134"/>
  <c r="CD114"/>
  <c r="CD11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CD110"/>
  <c r="CF118"/>
  <c r="CG118"/>
  <c r="CG114"/>
  <c r="CF114"/>
  <c r="CF134"/>
  <c r="CG134"/>
  <c r="CD109"/>
  <c r="B133"/>
  <c r="B134"/>
  <c r="B135"/>
  <c r="B136"/>
  <c r="B137"/>
  <c r="B138"/>
  <c r="B139"/>
  <c r="B140"/>
  <c r="B141"/>
  <c r="B142"/>
  <c r="B143"/>
  <c r="B144"/>
  <c r="B145"/>
  <c r="B146"/>
  <c r="B147"/>
  <c r="CH134"/>
  <c r="DB109"/>
  <c r="CF109"/>
  <c r="CG109"/>
  <c r="CG110"/>
  <c r="DB110"/>
  <c r="CF110"/>
  <c r="CD157"/>
  <c r="DB157"/>
  <c r="CD113"/>
  <c r="DB113"/>
  <c r="DA113"/>
  <c r="CH114"/>
  <c r="CD137"/>
  <c r="CD111"/>
  <c r="CH118"/>
  <c r="CD115"/>
  <c r="DA158"/>
  <c r="DF158"/>
  <c r="DF113"/>
  <c r="CG157"/>
  <c r="CF157"/>
  <c r="DC157"/>
  <c r="DF110"/>
  <c r="DA110"/>
  <c r="DC109"/>
  <c r="CH109"/>
  <c r="CG113"/>
  <c r="CF113"/>
  <c r="DC110"/>
  <c r="CH110"/>
  <c r="CD112"/>
  <c r="DB112"/>
  <c r="DA109"/>
  <c r="DF109"/>
  <c r="CD116"/>
  <c r="CG115"/>
  <c r="DB114"/>
  <c r="CF115"/>
  <c r="CG137"/>
  <c r="CF137"/>
  <c r="CF111"/>
  <c r="DB111"/>
  <c r="CG111"/>
  <c r="CZ157"/>
  <c r="DG157"/>
  <c r="DF157"/>
  <c r="DA157"/>
  <c r="CH157"/>
  <c r="CH113"/>
  <c r="DC113"/>
  <c r="DB115"/>
  <c r="CG116"/>
  <c r="CF116"/>
  <c r="CH137"/>
  <c r="DA114"/>
  <c r="DF114"/>
  <c r="CD117"/>
  <c r="DC111"/>
  <c r="CH111"/>
  <c r="DC114"/>
  <c r="CH115"/>
  <c r="CZ110"/>
  <c r="DG110"/>
  <c r="DA111"/>
  <c r="DF111"/>
  <c r="CG112"/>
  <c r="CF112"/>
  <c r="CH112"/>
  <c r="DG109"/>
  <c r="CZ109"/>
  <c r="DF112"/>
  <c r="DA112"/>
  <c r="CZ158"/>
  <c r="DG158"/>
  <c r="DC112"/>
  <c r="DG112"/>
  <c r="DG113"/>
  <c r="CZ113"/>
  <c r="DA115"/>
  <c r="DF115"/>
  <c r="DC115"/>
  <c r="CH116"/>
  <c r="DB116"/>
  <c r="CF117"/>
  <c r="CG117"/>
  <c r="CD119"/>
  <c r="CZ111"/>
  <c r="DG111"/>
  <c r="DG114"/>
  <c r="CZ114"/>
  <c r="CZ112"/>
  <c r="CH117"/>
  <c r="DC116"/>
  <c r="DB117"/>
  <c r="CF119"/>
  <c r="CG119"/>
  <c r="CD120"/>
  <c r="CD153"/>
  <c r="DB153"/>
  <c r="CZ115"/>
  <c r="DG115"/>
  <c r="DA116"/>
  <c r="DF116"/>
  <c r="CD121"/>
  <c r="DG116"/>
  <c r="CZ116"/>
  <c r="DA117"/>
  <c r="DF117"/>
  <c r="DC117"/>
  <c r="CH119"/>
  <c r="CG120"/>
  <c r="CF120"/>
  <c r="CG153"/>
  <c r="CF153"/>
  <c r="DC153"/>
  <c r="DA153"/>
  <c r="DF153"/>
  <c r="CZ117"/>
  <c r="DG117"/>
  <c r="DB118"/>
  <c r="DF118"/>
  <c r="CG121"/>
  <c r="CF121"/>
  <c r="CH153"/>
  <c r="CD122"/>
  <c r="CH120"/>
  <c r="CZ153"/>
  <c r="DG153"/>
  <c r="DB119"/>
  <c r="DF119"/>
  <c r="CG122"/>
  <c r="CF122"/>
  <c r="CD123"/>
  <c r="DA118"/>
  <c r="CH121"/>
  <c r="DC118"/>
  <c r="DG118"/>
  <c r="DC119"/>
  <c r="DG119"/>
  <c r="CH122"/>
  <c r="DA119"/>
  <c r="DB120"/>
  <c r="CG123"/>
  <c r="CF123"/>
  <c r="CZ118"/>
  <c r="CD124"/>
  <c r="CZ119"/>
  <c r="CF124"/>
  <c r="DB121"/>
  <c r="CG124"/>
  <c r="CD125"/>
  <c r="DA120"/>
  <c r="DF120"/>
  <c r="DC120"/>
  <c r="CH123"/>
  <c r="DC121"/>
  <c r="CH124"/>
  <c r="CZ120"/>
  <c r="DG120"/>
  <c r="DA121"/>
  <c r="DF121"/>
  <c r="CD126"/>
  <c r="DB122"/>
  <c r="CG125"/>
  <c r="CF125"/>
  <c r="CD127"/>
  <c r="DA122"/>
  <c r="DF122"/>
  <c r="DG121"/>
  <c r="CZ121"/>
  <c r="CH125"/>
  <c r="DC122"/>
  <c r="CF126"/>
  <c r="CG126"/>
  <c r="DB123"/>
  <c r="CG127"/>
  <c r="CF127"/>
  <c r="DB124"/>
  <c r="DF123"/>
  <c r="DA123"/>
  <c r="DC123"/>
  <c r="CH126"/>
  <c r="CD128"/>
  <c r="DG122"/>
  <c r="CZ122"/>
  <c r="CG128"/>
  <c r="CF128"/>
  <c r="DB125"/>
  <c r="DF124"/>
  <c r="DA124"/>
  <c r="CH127"/>
  <c r="DC124"/>
  <c r="CZ123"/>
  <c r="DG123"/>
  <c r="CD129"/>
  <c r="CH128"/>
  <c r="DC125"/>
  <c r="CF129"/>
  <c r="CG129"/>
  <c r="DB126"/>
  <c r="CD130"/>
  <c r="DA125"/>
  <c r="DF125"/>
  <c r="CZ124"/>
  <c r="DG124"/>
  <c r="DG125"/>
  <c r="CZ125"/>
  <c r="DF126"/>
  <c r="DA126"/>
  <c r="DC126"/>
  <c r="CH129"/>
  <c r="DB127"/>
  <c r="CF130"/>
  <c r="CG130"/>
  <c r="CD131"/>
  <c r="CD132"/>
  <c r="DG126"/>
  <c r="CZ126"/>
  <c r="CF131"/>
  <c r="DB128"/>
  <c r="CG131"/>
  <c r="DA127"/>
  <c r="DF127"/>
  <c r="DC127"/>
  <c r="CH130"/>
  <c r="CD133"/>
  <c r="DB134"/>
  <c r="CZ127"/>
  <c r="DG127"/>
  <c r="DB129"/>
  <c r="CF132"/>
  <c r="CG132"/>
  <c r="DC128"/>
  <c r="CH131"/>
  <c r="DF128"/>
  <c r="DA128"/>
  <c r="DB133"/>
  <c r="DF134"/>
  <c r="DA134"/>
  <c r="CD136"/>
  <c r="DB137"/>
  <c r="CD135"/>
  <c r="DF129"/>
  <c r="DA129"/>
  <c r="CF133"/>
  <c r="DC134"/>
  <c r="CG133"/>
  <c r="DB130"/>
  <c r="CH132"/>
  <c r="DC129"/>
  <c r="DG128"/>
  <c r="CZ128"/>
  <c r="DF133"/>
  <c r="DA133"/>
  <c r="DB136"/>
  <c r="DA136"/>
  <c r="DB135"/>
  <c r="DC133"/>
  <c r="DG134"/>
  <c r="CZ134"/>
  <c r="DA137"/>
  <c r="DF136"/>
  <c r="CZ129"/>
  <c r="DG129"/>
  <c r="CG136"/>
  <c r="CF136"/>
  <c r="DC137"/>
  <c r="DB132"/>
  <c r="CF135"/>
  <c r="CG135"/>
  <c r="DB131"/>
  <c r="DF130"/>
  <c r="DA130"/>
  <c r="DC130"/>
  <c r="CH133"/>
  <c r="DC136"/>
  <c r="CZ136"/>
  <c r="DC135"/>
  <c r="DF135"/>
  <c r="DA135"/>
  <c r="DG133"/>
  <c r="CZ133"/>
  <c r="CZ137"/>
  <c r="CZ130"/>
  <c r="DG130"/>
  <c r="DC131"/>
  <c r="CH135"/>
  <c r="CH136"/>
  <c r="DC132"/>
  <c r="DF132"/>
  <c r="DA132"/>
  <c r="DA131"/>
  <c r="DF131"/>
  <c r="DG136"/>
  <c r="CZ135"/>
  <c r="DG135"/>
  <c r="CZ131"/>
  <c r="DG131"/>
  <c r="DG132"/>
  <c r="CZ132"/>
  <c r="W64"/>
  <c r="AH63"/>
  <c r="AK63"/>
  <c r="DB63"/>
  <c r="DF63"/>
  <c r="W65"/>
  <c r="AH64"/>
  <c r="AJ63"/>
  <c r="AK64"/>
  <c r="DB64"/>
  <c r="DF64"/>
  <c r="AJ64"/>
  <c r="W66"/>
  <c r="AH65"/>
  <c r="AL63"/>
  <c r="DC63"/>
  <c r="AL64"/>
  <c r="DC64"/>
  <c r="DB65"/>
  <c r="DF65"/>
  <c r="AJ65"/>
  <c r="AK65"/>
  <c r="AH66"/>
  <c r="W67"/>
  <c r="DG63"/>
  <c r="CZ63"/>
  <c r="DB66"/>
  <c r="DF66"/>
  <c r="AJ66"/>
  <c r="AK66"/>
  <c r="W68"/>
  <c r="AH67"/>
  <c r="AL65"/>
  <c r="DC65"/>
  <c r="CZ64"/>
  <c r="DG64"/>
  <c r="DG65"/>
  <c r="CZ65"/>
  <c r="DC66"/>
  <c r="AL66"/>
  <c r="W69"/>
  <c r="AH68"/>
  <c r="AK67"/>
  <c r="AJ67"/>
  <c r="DB67"/>
  <c r="DF67"/>
  <c r="AK68"/>
  <c r="AJ68"/>
  <c r="DB68"/>
  <c r="DF68"/>
  <c r="AL67"/>
  <c r="DC67"/>
  <c r="DG66"/>
  <c r="CZ66"/>
  <c r="W70"/>
  <c r="AH69"/>
  <c r="AK69"/>
  <c r="AJ69"/>
  <c r="DB69"/>
  <c r="DF69"/>
  <c r="DC68"/>
  <c r="AL68"/>
  <c r="DG67"/>
  <c r="CZ67"/>
  <c r="AH70"/>
  <c r="W71"/>
  <c r="AH71"/>
  <c r="DB71"/>
  <c r="W72"/>
  <c r="DC69"/>
  <c r="AL69"/>
  <c r="DG68"/>
  <c r="CZ68"/>
  <c r="AJ70"/>
  <c r="AK70"/>
  <c r="DB70"/>
  <c r="DF70"/>
  <c r="AJ71"/>
  <c r="AL71"/>
  <c r="AK71"/>
  <c r="W73"/>
  <c r="AH72"/>
  <c r="DG69"/>
  <c r="CZ69"/>
  <c r="AL70"/>
  <c r="DC70"/>
  <c r="DC71"/>
  <c r="CZ71"/>
  <c r="AK72"/>
  <c r="AJ72"/>
  <c r="W74"/>
  <c r="AH74"/>
  <c r="AH73"/>
  <c r="DG70"/>
  <c r="CZ70"/>
  <c r="BC104"/>
  <c r="BN104"/>
  <c r="BC106"/>
  <c r="BC107"/>
  <c r="BN107"/>
  <c r="DB105"/>
  <c r="DF105"/>
  <c r="DC105"/>
  <c r="CZ105"/>
  <c r="AL72"/>
  <c r="AJ74"/>
  <c r="AK74"/>
  <c r="AK73"/>
  <c r="AJ73"/>
  <c r="DB107"/>
  <c r="BP107"/>
  <c r="BQ107"/>
  <c r="BP104"/>
  <c r="BQ104"/>
  <c r="DB104"/>
  <c r="BN106"/>
  <c r="DG105"/>
  <c r="DA105"/>
  <c r="AL74"/>
  <c r="AL73"/>
  <c r="DF104"/>
  <c r="DA104"/>
  <c r="DF107"/>
  <c r="DA107"/>
  <c r="DC107"/>
  <c r="BR107"/>
  <c r="DC104"/>
  <c r="BR104"/>
  <c r="DB106"/>
  <c r="BP106"/>
  <c r="BQ106"/>
  <c r="DF106"/>
  <c r="DA106"/>
  <c r="DG107"/>
  <c r="CZ107"/>
  <c r="DC106"/>
  <c r="BR106"/>
  <c r="DG104"/>
  <c r="CZ104"/>
  <c r="CZ106"/>
  <c r="DG106"/>
  <c r="B149"/>
  <c r="B150"/>
  <c r="B151"/>
  <c r="B152"/>
  <c r="B153"/>
  <c r="B154"/>
  <c r="B155"/>
  <c r="B156"/>
  <c r="B157"/>
  <c r="B158"/>
  <c r="BC114" i="3"/>
  <c r="BN114"/>
  <c r="BC115"/>
  <c r="BC116"/>
  <c r="BC117"/>
  <c r="BN116"/>
  <c r="BN115"/>
  <c r="BQ115"/>
  <c r="BN112"/>
  <c r="BQ112"/>
  <c r="BP112"/>
  <c r="BR112"/>
  <c r="DI112" i="4"/>
  <c r="DI151"/>
  <c r="DI149"/>
  <c r="CU153"/>
  <c r="CU122"/>
  <c r="CV154"/>
  <c r="DI153"/>
  <c r="DJ153" s="1"/>
  <c r="DK153" s="1"/>
  <c r="DI146"/>
  <c r="DI113"/>
  <c r="CT128"/>
  <c r="CW128" s="1"/>
  <c r="DI65"/>
  <c r="CU59"/>
  <c r="DI64"/>
  <c r="DI55"/>
  <c r="DI61"/>
  <c r="CT49"/>
  <c r="CW49" s="1"/>
  <c r="DI58"/>
  <c r="CT109"/>
  <c r="CW109" s="1"/>
  <c r="DI52"/>
  <c r="DI54"/>
  <c r="DI63"/>
  <c r="DI53"/>
  <c r="CT54"/>
  <c r="CW54" s="1"/>
  <c r="CT86"/>
  <c r="CW86" s="1"/>
  <c r="DI60"/>
  <c r="CE105"/>
  <c r="CE109"/>
  <c r="CD150"/>
  <c r="CE151"/>
  <c r="CF151"/>
  <c r="CD113"/>
  <c r="CE113"/>
  <c r="CE150"/>
  <c r="CE112"/>
  <c r="BO95"/>
  <c r="CD109"/>
  <c r="BO99"/>
  <c r="BN101"/>
  <c r="BO101"/>
  <c r="CI65"/>
  <c r="CT65" s="1"/>
  <c r="CI57"/>
  <c r="CT57" s="1"/>
  <c r="CI85"/>
  <c r="CT85" s="1"/>
  <c r="CV85" s="1"/>
  <c r="CX85" s="1"/>
  <c r="AY67"/>
  <c r="AX59"/>
  <c r="AM61"/>
  <c r="AX61" s="1"/>
  <c r="AI85"/>
  <c r="AI57"/>
  <c r="AM53"/>
  <c r="AX53" s="1"/>
  <c r="BA53" s="1"/>
  <c r="AJ52"/>
  <c r="AI83"/>
  <c r="AI80"/>
  <c r="AI52"/>
  <c r="AJ80"/>
  <c r="AL80" s="1"/>
  <c r="AI81"/>
  <c r="AI63"/>
  <c r="CF136"/>
  <c r="CH136" s="1"/>
  <c r="AZ86"/>
  <c r="BB86" s="1"/>
  <c r="AL89"/>
  <c r="CW67"/>
  <c r="CW66"/>
  <c r="AL60"/>
  <c r="AL56"/>
  <c r="CU61"/>
  <c r="AL62"/>
  <c r="AI65"/>
  <c r="AM65"/>
  <c r="AX65" s="1"/>
  <c r="AY64"/>
  <c r="DI57"/>
  <c r="CU57"/>
  <c r="AH58"/>
  <c r="AK58" s="1"/>
  <c r="AI58"/>
  <c r="AY60"/>
  <c r="CI60"/>
  <c r="CT60" s="1"/>
  <c r="CV60" s="1"/>
  <c r="AL52"/>
  <c r="AL68"/>
  <c r="AK63"/>
  <c r="CU58"/>
  <c r="CU53"/>
  <c r="CV54"/>
  <c r="CX54" s="1"/>
  <c r="AZ67"/>
  <c r="BB67" s="1"/>
  <c r="AI48"/>
  <c r="DM48" s="1"/>
  <c r="DI48"/>
  <c r="DJ48" s="1"/>
  <c r="DK48" s="1"/>
  <c r="AX48"/>
  <c r="CT51"/>
  <c r="CV51" s="1"/>
  <c r="CX51" s="1"/>
  <c r="AY51"/>
  <c r="AY38"/>
  <c r="DI50"/>
  <c r="DI51"/>
  <c r="AX51"/>
  <c r="AZ51" s="1"/>
  <c r="BB51"/>
  <c r="CU48"/>
  <c r="DI49"/>
  <c r="DJ49" s="1"/>
  <c r="DK49" s="1"/>
  <c r="AI51"/>
  <c r="BS8"/>
  <c r="DI15"/>
  <c r="DJ15" s="1"/>
  <c r="DK15" s="1"/>
  <c r="DL15" s="1"/>
  <c r="CW132"/>
  <c r="CV132"/>
  <c r="CX132" s="1"/>
  <c r="CW93"/>
  <c r="DB93"/>
  <c r="DA93" s="1"/>
  <c r="DB128"/>
  <c r="DF128" s="1"/>
  <c r="CV128"/>
  <c r="CX128" s="1"/>
  <c r="BA51"/>
  <c r="CU169"/>
  <c r="CV169"/>
  <c r="CX169" s="1"/>
  <c r="CG111"/>
  <c r="CE168"/>
  <c r="CE118"/>
  <c r="CI118"/>
  <c r="CT118" s="1"/>
  <c r="CF118"/>
  <c r="DC118" s="1"/>
  <c r="CT112"/>
  <c r="CV112" s="1"/>
  <c r="CX112" s="1"/>
  <c r="CU112"/>
  <c r="CX154"/>
  <c r="DC154"/>
  <c r="CG146"/>
  <c r="BO92"/>
  <c r="BP92"/>
  <c r="BR92"/>
  <c r="BS92"/>
  <c r="CD92" s="1"/>
  <c r="AK49"/>
  <c r="AK48"/>
  <c r="AL182"/>
  <c r="AY48"/>
  <c r="CI48"/>
  <c r="CT48" s="1"/>
  <c r="AH26"/>
  <c r="BC6"/>
  <c r="CE175"/>
  <c r="CF175"/>
  <c r="CH175" s="1"/>
  <c r="CI175"/>
  <c r="CT175" s="1"/>
  <c r="CW175" s="1"/>
  <c r="CD121"/>
  <c r="CG121" s="1"/>
  <c r="CD122"/>
  <c r="AI181"/>
  <c r="AJ181"/>
  <c r="DC181" s="1"/>
  <c r="CZ181" s="1"/>
  <c r="CG148"/>
  <c r="BO97"/>
  <c r="BP97"/>
  <c r="BR97" s="1"/>
  <c r="BS97"/>
  <c r="CD97" s="1"/>
  <c r="DB118"/>
  <c r="AM36"/>
  <c r="AJ49"/>
  <c r="AL49" s="1"/>
  <c r="AI49"/>
  <c r="AM49"/>
  <c r="AX49" s="1"/>
  <c r="CV109"/>
  <c r="CX109" s="1"/>
  <c r="CU113"/>
  <c r="CV125"/>
  <c r="CX125" s="1"/>
  <c r="CU105"/>
  <c r="DQ105" s="1"/>
  <c r="BO108"/>
  <c r="AJ48"/>
  <c r="AL48" s="1"/>
  <c r="CE122"/>
  <c r="CE149"/>
  <c r="CI149"/>
  <c r="CT149" s="1"/>
  <c r="CD131"/>
  <c r="CF131" s="1"/>
  <c r="CH131" s="1"/>
  <c r="CU117"/>
  <c r="CV117"/>
  <c r="CX117" s="1"/>
  <c r="DI117"/>
  <c r="CU50"/>
  <c r="AL183"/>
  <c r="CD114"/>
  <c r="CI145"/>
  <c r="CT145" s="1"/>
  <c r="CV145" s="1"/>
  <c r="CX145" s="1"/>
  <c r="CF145"/>
  <c r="CE145"/>
  <c r="CG147"/>
  <c r="DB147"/>
  <c r="DF147" s="1"/>
  <c r="CH115"/>
  <c r="CI176"/>
  <c r="CT176" s="1"/>
  <c r="CG134"/>
  <c r="CV126"/>
  <c r="CX126" s="1"/>
  <c r="DK92"/>
  <c r="DM92" s="1"/>
  <c r="CT92"/>
  <c r="CV92" s="1"/>
  <c r="CX92" s="1"/>
  <c r="AX82"/>
  <c r="BA82" s="1"/>
  <c r="AY82"/>
  <c r="DB125"/>
  <c r="CG125"/>
  <c r="BN95"/>
  <c r="BP95"/>
  <c r="BR95" s="1"/>
  <c r="AY83"/>
  <c r="CI83"/>
  <c r="CT83" s="1"/>
  <c r="CU49"/>
  <c r="CE114"/>
  <c r="CF146"/>
  <c r="CV181"/>
  <c r="CX181" s="1"/>
  <c r="CE169"/>
  <c r="CE121"/>
  <c r="CI121"/>
  <c r="CT121"/>
  <c r="CH119"/>
  <c r="CE97"/>
  <c r="CI97"/>
  <c r="CT97" s="1"/>
  <c r="BQ107"/>
  <c r="BP106"/>
  <c r="BR106" s="1"/>
  <c r="CH148"/>
  <c r="BN100"/>
  <c r="BQ100" s="1"/>
  <c r="BO100"/>
  <c r="CD106"/>
  <c r="CG106" s="1"/>
  <c r="CE106"/>
  <c r="CE95"/>
  <c r="CI95"/>
  <c r="CT95" s="1"/>
  <c r="CU116"/>
  <c r="DI116"/>
  <c r="CD132"/>
  <c r="CE176"/>
  <c r="CF176"/>
  <c r="CH176" s="1"/>
  <c r="CD124"/>
  <c r="CG124" s="1"/>
  <c r="CU93"/>
  <c r="DI93"/>
  <c r="CV93"/>
  <c r="CX93" s="1"/>
  <c r="CU111"/>
  <c r="DI111"/>
  <c r="DJ111" s="1"/>
  <c r="DK111" s="1"/>
  <c r="CD99"/>
  <c r="CE99"/>
  <c r="CT99"/>
  <c r="CV99" s="1"/>
  <c r="CU99"/>
  <c r="CU91"/>
  <c r="CU181"/>
  <c r="CF147"/>
  <c r="CF91"/>
  <c r="AZ81"/>
  <c r="BB81" s="1"/>
  <c r="DK105"/>
  <c r="DB117"/>
  <c r="DF117" s="1"/>
  <c r="CG145"/>
  <c r="DB145"/>
  <c r="CU115"/>
  <c r="DI115"/>
  <c r="BS9"/>
  <c r="AY184"/>
  <c r="BQ109"/>
  <c r="DI119"/>
  <c r="CU119"/>
  <c r="AK183"/>
  <c r="CI111"/>
  <c r="CT111" s="1"/>
  <c r="CV111" s="1"/>
  <c r="CE111"/>
  <c r="CD108"/>
  <c r="CF108" s="1"/>
  <c r="CH108" s="1"/>
  <c r="CE108"/>
  <c r="CD126"/>
  <c r="DB126" s="1"/>
  <c r="DA126" s="1"/>
  <c r="BO105"/>
  <c r="DO105" s="1"/>
  <c r="BP105"/>
  <c r="BS105"/>
  <c r="CD105"/>
  <c r="CD102"/>
  <c r="CF102" s="1"/>
  <c r="CE102"/>
  <c r="CI107"/>
  <c r="CT107" s="1"/>
  <c r="CV107" s="1"/>
  <c r="CX107" s="1"/>
  <c r="CE107"/>
  <c r="CU100"/>
  <c r="AH50"/>
  <c r="DB50" s="1"/>
  <c r="CH125"/>
  <c r="CG115"/>
  <c r="AL82"/>
  <c r="CV127"/>
  <c r="CX127" s="1"/>
  <c r="BP107"/>
  <c r="DI118"/>
  <c r="CE91"/>
  <c r="CU92"/>
  <c r="CI120" i="3"/>
  <c r="CE120"/>
  <c r="CF141"/>
  <c r="CE141"/>
  <c r="CI130"/>
  <c r="CT130"/>
  <c r="CE130"/>
  <c r="DP130"/>
  <c r="CC135"/>
  <c r="CF135"/>
  <c r="CG135"/>
  <c r="CT143"/>
  <c r="CT136"/>
  <c r="CW136"/>
  <c r="BX126"/>
  <c r="DK126"/>
  <c r="DO126"/>
  <c r="CD130"/>
  <c r="CG130"/>
  <c r="CC132"/>
  <c r="CF132"/>
  <c r="CC145"/>
  <c r="CC124"/>
  <c r="CC131"/>
  <c r="CI131"/>
  <c r="CT131"/>
  <c r="CW131"/>
  <c r="CS143"/>
  <c r="DI143"/>
  <c r="BX139"/>
  <c r="CS136"/>
  <c r="CU136"/>
  <c r="CS134"/>
  <c r="CU134"/>
  <c r="BX127"/>
  <c r="CD127"/>
  <c r="CN120"/>
  <c r="CU120"/>
  <c r="CS137"/>
  <c r="DI137"/>
  <c r="DI147"/>
  <c r="CC127"/>
  <c r="CE127"/>
  <c r="DI127"/>
  <c r="DJ127"/>
  <c r="DK127"/>
  <c r="DP127"/>
  <c r="BX145"/>
  <c r="CD145"/>
  <c r="CG145"/>
  <c r="CT133"/>
  <c r="CC123"/>
  <c r="CF123"/>
  <c r="CC140"/>
  <c r="CE140"/>
  <c r="CN124"/>
  <c r="CI124"/>
  <c r="CT124"/>
  <c r="CW124"/>
  <c r="CN135"/>
  <c r="CC128"/>
  <c r="CF128"/>
  <c r="CH128"/>
  <c r="BX144"/>
  <c r="CD144"/>
  <c r="CG144"/>
  <c r="BX121"/>
  <c r="BX138"/>
  <c r="CD138"/>
  <c r="CG138"/>
  <c r="CC122"/>
  <c r="CI122"/>
  <c r="BX125"/>
  <c r="CD125"/>
  <c r="CG125"/>
  <c r="BX146"/>
  <c r="CD146"/>
  <c r="CG146"/>
  <c r="CE133"/>
  <c r="DR170"/>
  <c r="DR171"/>
  <c r="CV197"/>
  <c r="CX197"/>
  <c r="CU197"/>
  <c r="DN164"/>
  <c r="DL164"/>
  <c r="DM164"/>
  <c r="CI214"/>
  <c r="CT214"/>
  <c r="AR214"/>
  <c r="AX214"/>
  <c r="AZ214"/>
  <c r="BB214"/>
  <c r="AY77"/>
  <c r="DI77"/>
  <c r="DJ77"/>
  <c r="DK77"/>
  <c r="DN77"/>
  <c r="CI77"/>
  <c r="CT77"/>
  <c r="CW77"/>
  <c r="AH34"/>
  <c r="AK34"/>
  <c r="AI34"/>
  <c r="AK31"/>
  <c r="DM130"/>
  <c r="DN130"/>
  <c r="DL130"/>
  <c r="AY64"/>
  <c r="DN64"/>
  <c r="CH170"/>
  <c r="DO64"/>
  <c r="DM64"/>
  <c r="DL64"/>
  <c r="DP64"/>
  <c r="CD199"/>
  <c r="CF199"/>
  <c r="CU199"/>
  <c r="AM213"/>
  <c r="AX213"/>
  <c r="BA213"/>
  <c r="AB27"/>
  <c r="AI27"/>
  <c r="DJ27"/>
  <c r="DK27"/>
  <c r="DM27"/>
  <c r="AM27"/>
  <c r="AX27"/>
  <c r="CH135"/>
  <c r="DH134"/>
  <c r="DJ133"/>
  <c r="V6"/>
  <c r="DN27"/>
  <c r="AM14"/>
  <c r="AX14"/>
  <c r="BA14"/>
  <c r="DO164"/>
  <c r="AX77"/>
  <c r="CI45"/>
  <c r="CT45"/>
  <c r="CW45"/>
  <c r="DI45"/>
  <c r="DJ45"/>
  <c r="DK45"/>
  <c r="CU45"/>
  <c r="AK54"/>
  <c r="CG116"/>
  <c r="CF116"/>
  <c r="CH116"/>
  <c r="DB200"/>
  <c r="DA200"/>
  <c r="CW200"/>
  <c r="DN110"/>
  <c r="DL110"/>
  <c r="DM110"/>
  <c r="DN114"/>
  <c r="DL114"/>
  <c r="DM114"/>
  <c r="DO114"/>
  <c r="CD201"/>
  <c r="DB179"/>
  <c r="DF179"/>
  <c r="CW179"/>
  <c r="AM9"/>
  <c r="AJ9"/>
  <c r="AI9"/>
  <c r="DM9"/>
  <c r="BS90"/>
  <c r="CD90"/>
  <c r="CG90"/>
  <c r="CE94"/>
  <c r="CU23"/>
  <c r="DQ23"/>
  <c r="AI69"/>
  <c r="AH69"/>
  <c r="AJ69"/>
  <c r="DE146"/>
  <c r="DO18"/>
  <c r="BQ90"/>
  <c r="BQ102"/>
  <c r="AL215"/>
  <c r="BC118"/>
  <c r="BN118"/>
  <c r="BN117"/>
  <c r="DN178"/>
  <c r="DL178"/>
  <c r="DM178"/>
  <c r="DO178"/>
  <c r="AI215"/>
  <c r="AM215"/>
  <c r="CE113"/>
  <c r="AK13"/>
  <c r="BN99"/>
  <c r="BP99"/>
  <c r="BR99"/>
  <c r="BO99"/>
  <c r="DI116"/>
  <c r="DJ116"/>
  <c r="DK116"/>
  <c r="BP102"/>
  <c r="BR102"/>
  <c r="CU201"/>
  <c r="CT201"/>
  <c r="CV201"/>
  <c r="CX201"/>
  <c r="BA45"/>
  <c r="AK65"/>
  <c r="DP24"/>
  <c r="DO24"/>
  <c r="CN162"/>
  <c r="CU162"/>
  <c r="DI162"/>
  <c r="DJ162"/>
  <c r="DK162"/>
  <c r="DQ162"/>
  <c r="CT162"/>
  <c r="CV162"/>
  <c r="CX162"/>
  <c r="BP114"/>
  <c r="BQ114"/>
  <c r="CT116"/>
  <c r="DB116"/>
  <c r="BQ116"/>
  <c r="BP116"/>
  <c r="DO160"/>
  <c r="DN160"/>
  <c r="DL160"/>
  <c r="DM160"/>
  <c r="AL47"/>
  <c r="AY33"/>
  <c r="AX33"/>
  <c r="DK120"/>
  <c r="DP120"/>
  <c r="CD120"/>
  <c r="AM8"/>
  <c r="AJ8"/>
  <c r="AI8"/>
  <c r="DM8"/>
  <c r="CU6"/>
  <c r="DI6"/>
  <c r="DJ6"/>
  <c r="DK6"/>
  <c r="DQ6"/>
  <c r="BO11"/>
  <c r="CU9"/>
  <c r="DQ9"/>
  <c r="CE89"/>
  <c r="CI89"/>
  <c r="CT89"/>
  <c r="CF89"/>
  <c r="CH89"/>
  <c r="BA24"/>
  <c r="DB24"/>
  <c r="DF24"/>
  <c r="CU27"/>
  <c r="DQ27"/>
  <c r="CV27"/>
  <c r="CX27"/>
  <c r="DL24"/>
  <c r="AI24"/>
  <c r="DM24"/>
  <c r="AY24"/>
  <c r="DN24"/>
  <c r="DQ24"/>
  <c r="DR24"/>
  <c r="CE87"/>
  <c r="CF87"/>
  <c r="CH87"/>
  <c r="CI59"/>
  <c r="AZ59"/>
  <c r="DI128"/>
  <c r="DJ128"/>
  <c r="DK128"/>
  <c r="CU130"/>
  <c r="DQ130"/>
  <c r="BQ104"/>
  <c r="CU10"/>
  <c r="CX148"/>
  <c r="CE148"/>
  <c r="CI166"/>
  <c r="CT166"/>
  <c r="CW166"/>
  <c r="CT173"/>
  <c r="CW173"/>
  <c r="CU173"/>
  <c r="CI38"/>
  <c r="AM38"/>
  <c r="AX38"/>
  <c r="AZ38"/>
  <c r="BB38"/>
  <c r="AY38"/>
  <c r="DH11"/>
  <c r="DH12"/>
  <c r="DH13"/>
  <c r="DJ10"/>
  <c r="DK10"/>
  <c r="CV113"/>
  <c r="CX113"/>
  <c r="BX16"/>
  <c r="CE16"/>
  <c r="DI16"/>
  <c r="DJ16"/>
  <c r="DK16"/>
  <c r="DP16"/>
  <c r="CI16"/>
  <c r="CT16"/>
  <c r="AM37"/>
  <c r="AI37"/>
  <c r="AJ37"/>
  <c r="AL37"/>
  <c r="AJ66"/>
  <c r="AM66"/>
  <c r="AI66"/>
  <c r="DI78"/>
  <c r="DJ78"/>
  <c r="DK78"/>
  <c r="DI76"/>
  <c r="DJ76"/>
  <c r="DK76"/>
  <c r="CT76"/>
  <c r="CI129"/>
  <c r="DI134"/>
  <c r="DI176"/>
  <c r="DJ176"/>
  <c r="DK176"/>
  <c r="CN176"/>
  <c r="CU176"/>
  <c r="DQ176"/>
  <c r="AY50"/>
  <c r="CI50"/>
  <c r="CU175"/>
  <c r="CV175"/>
  <c r="DI175"/>
  <c r="DJ175"/>
  <c r="DK175"/>
  <c r="DI177"/>
  <c r="DJ177"/>
  <c r="DK177"/>
  <c r="CU91"/>
  <c r="DI91"/>
  <c r="CU210"/>
  <c r="AJ38"/>
  <c r="AI38"/>
  <c r="DI149"/>
  <c r="CU149"/>
  <c r="AH32"/>
  <c r="AI32"/>
  <c r="CI67"/>
  <c r="CT67"/>
  <c r="CW67"/>
  <c r="CG142"/>
  <c r="CI92"/>
  <c r="CE92"/>
  <c r="AK16"/>
  <c r="AK12"/>
  <c r="CF11"/>
  <c r="CH11"/>
  <c r="CI11"/>
  <c r="CE11"/>
  <c r="AJ18"/>
  <c r="AM18"/>
  <c r="AI18"/>
  <c r="DM18"/>
  <c r="BP90"/>
  <c r="BR90"/>
  <c r="AZ24"/>
  <c r="BB24"/>
  <c r="CI26"/>
  <c r="AY26"/>
  <c r="AL56"/>
  <c r="DC56"/>
  <c r="AJ74"/>
  <c r="AL74"/>
  <c r="AI74"/>
  <c r="AY79"/>
  <c r="CI79"/>
  <c r="CD121"/>
  <c r="DK121"/>
  <c r="CU148"/>
  <c r="DI148"/>
  <c r="AX66"/>
  <c r="BA66"/>
  <c r="CU138"/>
  <c r="CI198"/>
  <c r="CT198"/>
  <c r="DB198"/>
  <c r="DA198"/>
  <c r="DI138"/>
  <c r="CT215"/>
  <c r="AY59"/>
  <c r="CU121"/>
  <c r="DQ121"/>
  <c r="BQ92"/>
  <c r="AM47"/>
  <c r="AX47"/>
  <c r="CI95"/>
  <c r="CT95"/>
  <c r="CW95"/>
  <c r="DL46"/>
  <c r="CE201"/>
  <c r="DI180"/>
  <c r="DP6"/>
  <c r="CT98"/>
  <c r="DB98"/>
  <c r="BP18"/>
  <c r="BR18"/>
  <c r="DQ18"/>
  <c r="CV200"/>
  <c r="AJ48"/>
  <c r="AL48"/>
  <c r="CF198"/>
  <c r="AJ21"/>
  <c r="AL21"/>
  <c r="DQ164"/>
  <c r="DK17"/>
  <c r="DL17"/>
  <c r="CU46"/>
  <c r="DQ46"/>
  <c r="AX72"/>
  <c r="CU71"/>
  <c r="DI165"/>
  <c r="DJ165"/>
  <c r="DK165"/>
  <c r="BN95"/>
  <c r="BP95"/>
  <c r="BR95"/>
  <c r="AY23"/>
  <c r="DN23"/>
  <c r="CE122"/>
  <c r="CU16"/>
  <c r="AY17"/>
  <c r="AZ17"/>
  <c r="BB17"/>
  <c r="BC17"/>
  <c r="BP17"/>
  <c r="BR17"/>
  <c r="BP82"/>
  <c r="BR82"/>
  <c r="BO82"/>
  <c r="DK82"/>
  <c r="DO82"/>
  <c r="CU86"/>
  <c r="CT86"/>
  <c r="CW86"/>
  <c r="AJ62"/>
  <c r="AI62"/>
  <c r="CU116"/>
  <c r="AM6"/>
  <c r="AX6"/>
  <c r="AJ6"/>
  <c r="AL6"/>
  <c r="CI6"/>
  <c r="CT6"/>
  <c r="CF6"/>
  <c r="CH6"/>
  <c r="AM64"/>
  <c r="AX64"/>
  <c r="BA64"/>
  <c r="AJ64"/>
  <c r="BC12"/>
  <c r="BP12"/>
  <c r="BR12"/>
  <c r="CI66"/>
  <c r="CT66"/>
  <c r="AZ66"/>
  <c r="BB66"/>
  <c r="AY66"/>
  <c r="CU110"/>
  <c r="DQ110"/>
  <c r="BP21"/>
  <c r="BR21"/>
  <c r="BS21"/>
  <c r="BH21"/>
  <c r="BO21"/>
  <c r="DI129"/>
  <c r="DJ129"/>
  <c r="AK67"/>
  <c r="CT19"/>
  <c r="CU19"/>
  <c r="DI19"/>
  <c r="DJ19"/>
  <c r="DK19"/>
  <c r="DQ19"/>
  <c r="DL19"/>
  <c r="CI12"/>
  <c r="CT12"/>
  <c r="CW12"/>
  <c r="BX12"/>
  <c r="CE12"/>
  <c r="AJ13"/>
  <c r="AI13"/>
  <c r="AM13"/>
  <c r="AX13"/>
  <c r="BC11"/>
  <c r="BP11"/>
  <c r="BR11"/>
  <c r="AR11"/>
  <c r="AY11"/>
  <c r="BS10"/>
  <c r="CD10"/>
  <c r="CG10"/>
  <c r="CF9"/>
  <c r="CH9"/>
  <c r="CI9"/>
  <c r="AY19"/>
  <c r="AZ19"/>
  <c r="BB19"/>
  <c r="BC19"/>
  <c r="BN19"/>
  <c r="BQ19"/>
  <c r="CU90"/>
  <c r="DI90"/>
  <c r="CU96"/>
  <c r="BN94"/>
  <c r="BO94"/>
  <c r="CI105"/>
  <c r="CE105"/>
  <c r="AJ24"/>
  <c r="CI28"/>
  <c r="AY28"/>
  <c r="CI30"/>
  <c r="AY30"/>
  <c r="AZ30"/>
  <c r="BB30"/>
  <c r="CI25"/>
  <c r="CI34"/>
  <c r="AY34"/>
  <c r="AZ34"/>
  <c r="BB34"/>
  <c r="CI29"/>
  <c r="CT29"/>
  <c r="AY29"/>
  <c r="CU26"/>
  <c r="CT54"/>
  <c r="CW54"/>
  <c r="AM58"/>
  <c r="AX58"/>
  <c r="BA58"/>
  <c r="AM57"/>
  <c r="CU66"/>
  <c r="DI66"/>
  <c r="CU68"/>
  <c r="DI68"/>
  <c r="AM61"/>
  <c r="AM62"/>
  <c r="AX62"/>
  <c r="AY72"/>
  <c r="CI72"/>
  <c r="AM71"/>
  <c r="CI78"/>
  <c r="CT78"/>
  <c r="CW78"/>
  <c r="AY78"/>
  <c r="DN78"/>
  <c r="CU114"/>
  <c r="DQ114"/>
  <c r="CE109"/>
  <c r="DI109"/>
  <c r="DJ109"/>
  <c r="DK109"/>
  <c r="DP109"/>
  <c r="CF109"/>
  <c r="CH109"/>
  <c r="CI109"/>
  <c r="CI132"/>
  <c r="CT132"/>
  <c r="CE132"/>
  <c r="CI145"/>
  <c r="CT145"/>
  <c r="CE145"/>
  <c r="CF145"/>
  <c r="CI135"/>
  <c r="CE135"/>
  <c r="CN142"/>
  <c r="CU142"/>
  <c r="DI142"/>
  <c r="CD160"/>
  <c r="CE160"/>
  <c r="DP160"/>
  <c r="CI164"/>
  <c r="CT164"/>
  <c r="CF164"/>
  <c r="CE162"/>
  <c r="DP162"/>
  <c r="CD162"/>
  <c r="CD161"/>
  <c r="CD169"/>
  <c r="CU97"/>
  <c r="DI97"/>
  <c r="CG170"/>
  <c r="CI146"/>
  <c r="CT146"/>
  <c r="CG137"/>
  <c r="AW213"/>
  <c r="DL44"/>
  <c r="CF98"/>
  <c r="DO163"/>
  <c r="DQ64"/>
  <c r="CF16"/>
  <c r="CH16"/>
  <c r="CT120"/>
  <c r="CW120"/>
  <c r="DK122"/>
  <c r="CI87"/>
  <c r="CT87"/>
  <c r="CW87"/>
  <c r="CI23"/>
  <c r="CT23"/>
  <c r="AX61"/>
  <c r="BA61"/>
  <c r="CD122"/>
  <c r="CN160"/>
  <c r="CT160"/>
  <c r="CV160"/>
  <c r="CX160"/>
  <c r="DQ17"/>
  <c r="AJ17"/>
  <c r="AJ67"/>
  <c r="CU76"/>
  <c r="DQ76"/>
  <c r="BH110"/>
  <c r="BO110"/>
  <c r="DO110"/>
  <c r="CV133"/>
  <c r="CX133"/>
  <c r="BH103"/>
  <c r="BN103"/>
  <c r="CN101"/>
  <c r="BX100"/>
  <c r="BX147"/>
  <c r="CV182"/>
  <c r="CU182"/>
  <c r="DH28"/>
  <c r="CI17"/>
  <c r="CT17"/>
  <c r="CW17"/>
  <c r="BS17"/>
  <c r="CF17"/>
  <c r="CH17"/>
  <c r="CT161"/>
  <c r="CV161"/>
  <c r="CX161"/>
  <c r="DI108"/>
  <c r="DJ108"/>
  <c r="DI113"/>
  <c r="DI111"/>
  <c r="DJ111"/>
  <c r="DK111"/>
  <c r="CE13"/>
  <c r="CD13"/>
  <c r="CG13"/>
  <c r="AI20"/>
  <c r="BS96"/>
  <c r="BO96"/>
  <c r="DP63"/>
  <c r="DO63"/>
  <c r="DL63"/>
  <c r="CD167"/>
  <c r="CE199"/>
  <c r="CI199"/>
  <c r="CT199"/>
  <c r="CW199"/>
  <c r="CU137"/>
  <c r="CF163"/>
  <c r="CI163"/>
  <c r="CT163"/>
  <c r="CE163"/>
  <c r="DP163"/>
  <c r="BS92"/>
  <c r="CD92"/>
  <c r="BP92"/>
  <c r="BR92"/>
  <c r="BO92"/>
  <c r="CH141"/>
  <c r="CF83"/>
  <c r="CH83"/>
  <c r="CE83"/>
  <c r="CI83"/>
  <c r="CE149"/>
  <c r="CI209"/>
  <c r="CT209"/>
  <c r="CV209"/>
  <c r="CX209"/>
  <c r="CU209"/>
  <c r="CE97"/>
  <c r="CI97"/>
  <c r="CT97"/>
  <c r="CW97"/>
  <c r="CU84"/>
  <c r="DI84"/>
  <c r="BN83"/>
  <c r="BO83"/>
  <c r="BX103"/>
  <c r="CE103"/>
  <c r="CI103"/>
  <c r="BO102"/>
  <c r="BS102"/>
  <c r="CI99"/>
  <c r="CU127"/>
  <c r="DQ127"/>
  <c r="CU146"/>
  <c r="DI146"/>
  <c r="CW170"/>
  <c r="AB214"/>
  <c r="AX57"/>
  <c r="BA57"/>
  <c r="BA38"/>
  <c r="DO44"/>
  <c r="DN163"/>
  <c r="CU163"/>
  <c r="DQ163"/>
  <c r="DR163"/>
  <c r="CU113"/>
  <c r="CF12"/>
  <c r="CH12"/>
  <c r="CF105"/>
  <c r="CH105"/>
  <c r="CE86"/>
  <c r="AB58"/>
  <c r="AH58"/>
  <c r="AJ58"/>
  <c r="BS209"/>
  <c r="CD209"/>
  <c r="CG209"/>
  <c r="CI210"/>
  <c r="CT210"/>
  <c r="CW210"/>
  <c r="DI179"/>
  <c r="DJ179"/>
  <c r="DK179"/>
  <c r="BM115"/>
  <c r="CE101"/>
  <c r="CI101"/>
  <c r="BS8"/>
  <c r="CD8"/>
  <c r="CG8"/>
  <c r="BP8"/>
  <c r="BR8"/>
  <c r="DI93"/>
  <c r="CU93"/>
  <c r="CD168"/>
  <c r="CT26"/>
  <c r="CW26"/>
  <c r="DI26"/>
  <c r="DJ26"/>
  <c r="DK26"/>
  <c r="CU109"/>
  <c r="AK17"/>
  <c r="CE117"/>
  <c r="CF117"/>
  <c r="CH117"/>
  <c r="AM216"/>
  <c r="AX216"/>
  <c r="AJ216"/>
  <c r="AL216"/>
  <c r="CU77"/>
  <c r="DQ77"/>
  <c r="AK64"/>
  <c r="DB64"/>
  <c r="DF64"/>
  <c r="AY6"/>
  <c r="DN6"/>
  <c r="BC6"/>
  <c r="BP6"/>
  <c r="BR6"/>
  <c r="DJ84"/>
  <c r="DK84"/>
  <c r="DH85"/>
  <c r="CW116"/>
  <c r="CE211"/>
  <c r="CF211"/>
  <c r="CH211"/>
  <c r="CI211"/>
  <c r="CT211"/>
  <c r="CW211"/>
  <c r="CU147"/>
  <c r="CT38"/>
  <c r="CW38"/>
  <c r="CU38"/>
  <c r="CV38"/>
  <c r="CX38"/>
  <c r="DE12"/>
  <c r="BX197"/>
  <c r="DQ44"/>
  <c r="CW64"/>
  <c r="CW24"/>
  <c r="S6"/>
  <c r="CW201"/>
  <c r="BQ87"/>
  <c r="CU125"/>
  <c r="CI141"/>
  <c r="AH20"/>
  <c r="AK20"/>
  <c r="DH180"/>
  <c r="BX112"/>
  <c r="CE198"/>
  <c r="BS113"/>
  <c r="CD113"/>
  <c r="BO113"/>
  <c r="BP113"/>
  <c r="BS20"/>
  <c r="CF20"/>
  <c r="CH20"/>
  <c r="CE142"/>
  <c r="CF142"/>
  <c r="AJ46"/>
  <c r="AI46"/>
  <c r="DM46"/>
  <c r="AM46"/>
  <c r="CU69"/>
  <c r="CU165"/>
  <c r="CG127"/>
  <c r="CU126"/>
  <c r="CT126"/>
  <c r="CV126"/>
  <c r="CX126"/>
  <c r="CW126"/>
  <c r="CD126"/>
  <c r="CF126"/>
  <c r="CE126"/>
  <c r="AX215"/>
  <c r="CV179"/>
  <c r="AG80"/>
  <c r="CC167"/>
  <c r="BP87"/>
  <c r="BR87"/>
  <c r="CT134"/>
  <c r="CW133"/>
  <c r="DK123"/>
  <c r="CS12"/>
  <c r="BH12"/>
  <c r="CN11"/>
  <c r="AB11"/>
  <c r="AR10"/>
  <c r="BH9"/>
  <c r="BX17"/>
  <c r="CD17"/>
  <c r="CG17"/>
  <c r="AB19"/>
  <c r="CC18"/>
  <c r="AR18"/>
  <c r="AR21"/>
  <c r="AW20"/>
  <c r="CC93"/>
  <c r="CS87"/>
  <c r="BM104"/>
  <c r="CS94"/>
  <c r="CC85"/>
  <c r="BH105"/>
  <c r="AH27"/>
  <c r="AB28"/>
  <c r="AB30"/>
  <c r="AB39"/>
  <c r="AB36"/>
  <c r="AG26"/>
  <c r="AB25"/>
  <c r="AB29"/>
  <c r="CN30"/>
  <c r="CN25"/>
  <c r="CS58"/>
  <c r="CN47"/>
  <c r="AR46"/>
  <c r="AR56"/>
  <c r="AW53"/>
  <c r="AW44"/>
  <c r="AW51"/>
  <c r="AG49"/>
  <c r="AW63"/>
  <c r="AW70"/>
  <c r="AG68"/>
  <c r="AW61"/>
  <c r="CN65"/>
  <c r="AG73"/>
  <c r="CS67"/>
  <c r="AW69"/>
  <c r="AB72"/>
  <c r="AW71"/>
  <c r="CN79"/>
  <c r="AG79"/>
  <c r="AR76"/>
  <c r="AB78"/>
  <c r="CN108"/>
  <c r="BX114"/>
  <c r="BH109"/>
  <c r="CN123"/>
  <c r="CN141"/>
  <c r="CN140"/>
  <c r="CS124"/>
  <c r="CN128"/>
  <c r="CU128"/>
  <c r="DQ128"/>
  <c r="BX143"/>
  <c r="CN139"/>
  <c r="CT139"/>
  <c r="BX150"/>
  <c r="BX129"/>
  <c r="CC121"/>
  <c r="BX136"/>
  <c r="BX134"/>
  <c r="CC125"/>
  <c r="CW160"/>
  <c r="CW162"/>
  <c r="CC165"/>
  <c r="CC168"/>
  <c r="CS184"/>
  <c r="BO210"/>
  <c r="BX173"/>
  <c r="CN58"/>
  <c r="CI114"/>
  <c r="CT114"/>
  <c r="CE114"/>
  <c r="DP114"/>
  <c r="AX9"/>
  <c r="AZ9"/>
  <c r="BB9"/>
  <c r="AY9"/>
  <c r="DN9"/>
  <c r="DB184"/>
  <c r="DF184"/>
  <c r="CW184"/>
  <c r="BC14"/>
  <c r="AZ14"/>
  <c r="BB14"/>
  <c r="AY14"/>
  <c r="BH6"/>
  <c r="AR8"/>
  <c r="AB213"/>
  <c r="AH213"/>
  <c r="BA214"/>
  <c r="CD96"/>
  <c r="CD93"/>
  <c r="CG93"/>
  <c r="AX69"/>
  <c r="BA69"/>
  <c r="CT109"/>
  <c r="CW109"/>
  <c r="CC147"/>
  <c r="DB38"/>
  <c r="AI52"/>
  <c r="AJ52"/>
  <c r="AL52"/>
  <c r="AM52"/>
  <c r="AX52"/>
  <c r="CU143"/>
  <c r="CU82"/>
  <c r="DQ82"/>
  <c r="DI96"/>
  <c r="DI83"/>
  <c r="DJ83"/>
  <c r="BH209"/>
  <c r="BO209"/>
  <c r="CU95"/>
  <c r="CV95"/>
  <c r="CX95"/>
  <c r="DI95"/>
  <c r="BQ210"/>
  <c r="CE210"/>
  <c r="BS210"/>
  <c r="CD210"/>
  <c r="CF210"/>
  <c r="CH210"/>
  <c r="CU211"/>
  <c r="CD95"/>
  <c r="CG95"/>
  <c r="BQ101"/>
  <c r="AY45"/>
  <c r="AY32"/>
  <c r="CC8"/>
  <c r="CN83"/>
  <c r="BM106"/>
  <c r="CT103"/>
  <c r="CW103"/>
  <c r="CD103"/>
  <c r="CG103"/>
  <c r="CS102"/>
  <c r="CD102"/>
  <c r="CG102"/>
  <c r="CN100"/>
  <c r="CT99"/>
  <c r="CW99"/>
  <c r="BX99"/>
  <c r="CD99"/>
  <c r="CG99"/>
  <c r="CS181"/>
  <c r="AK56"/>
  <c r="DB56"/>
  <c r="DF56"/>
  <c r="BX91"/>
  <c r="CD91"/>
  <c r="CF91"/>
  <c r="CI91"/>
  <c r="CT91"/>
  <c r="CE91"/>
  <c r="BO100"/>
  <c r="BP100"/>
  <c r="BR100"/>
  <c r="BS100"/>
  <c r="BS118"/>
  <c r="BO118"/>
  <c r="BS112"/>
  <c r="BO112"/>
  <c r="DI61"/>
  <c r="DJ61"/>
  <c r="DK61"/>
  <c r="DI69"/>
  <c r="AB14"/>
  <c r="AI14"/>
  <c r="CU179"/>
  <c r="DQ179"/>
  <c r="BO6"/>
  <c r="CU178"/>
  <c r="DQ178"/>
  <c r="DR178"/>
  <c r="DI183"/>
  <c r="CI46"/>
  <c r="CT46"/>
  <c r="BH211"/>
  <c r="BO211"/>
  <c r="CD84"/>
  <c r="CG84"/>
  <c r="CS103"/>
  <c r="CC102"/>
  <c r="BM101"/>
  <c r="CS99"/>
  <c r="CC115"/>
  <c r="CN112"/>
  <c r="CS166"/>
  <c r="BX166"/>
  <c r="CE166"/>
  <c r="DQ8"/>
  <c r="DJ113"/>
  <c r="DK113"/>
  <c r="CU160"/>
  <c r="DQ160"/>
  <c r="AI67"/>
  <c r="BH97"/>
  <c r="BN97"/>
  <c r="CV173"/>
  <c r="CX173"/>
  <c r="AH14"/>
  <c r="AK14"/>
  <c r="CE100"/>
  <c r="BP103"/>
  <c r="BR103"/>
  <c r="BO103"/>
  <c r="CE209"/>
  <c r="CW209"/>
  <c r="CE95"/>
  <c r="CV180"/>
  <c r="CU180"/>
  <c r="CN92"/>
  <c r="CU92"/>
  <c r="AW16"/>
  <c r="BP210"/>
  <c r="CE173"/>
  <c r="CE137"/>
  <c r="CE90"/>
  <c r="CI90"/>
  <c r="CT90"/>
  <c r="CI31"/>
  <c r="CT31"/>
  <c r="AY31"/>
  <c r="BO17"/>
  <c r="DO17"/>
  <c r="CI20"/>
  <c r="CE20"/>
  <c r="CI88"/>
  <c r="CE88"/>
  <c r="BS94"/>
  <c r="CD94"/>
  <c r="CI62"/>
  <c r="AY62"/>
  <c r="CE123"/>
  <c r="CF140"/>
  <c r="CI140"/>
  <c r="CI128"/>
  <c r="CE128"/>
  <c r="DP128"/>
  <c r="CI169"/>
  <c r="CE169"/>
  <c r="CX171"/>
  <c r="CU51"/>
  <c r="CD16"/>
  <c r="CG16"/>
  <c r="CD12"/>
  <c r="CG12"/>
  <c r="CN13"/>
  <c r="BH10"/>
  <c r="BN10"/>
  <c r="BQ10"/>
  <c r="CT9"/>
  <c r="CW9"/>
  <c r="BX9"/>
  <c r="BN21"/>
  <c r="BQ21"/>
  <c r="CC82"/>
  <c r="CC96"/>
  <c r="BM86"/>
  <c r="CC104"/>
  <c r="BM88"/>
  <c r="CS85"/>
  <c r="AY42"/>
  <c r="AR39"/>
  <c r="AR25"/>
  <c r="AX25"/>
  <c r="BA25"/>
  <c r="CN28"/>
  <c r="CU28"/>
  <c r="CU54"/>
  <c r="AB57"/>
  <c r="AY54"/>
  <c r="AG54"/>
  <c r="AG50"/>
  <c r="CS63"/>
  <c r="CS70"/>
  <c r="AW68"/>
  <c r="AB61"/>
  <c r="AW73"/>
  <c r="AB71"/>
  <c r="AH71"/>
  <c r="BH111"/>
  <c r="BX124"/>
  <c r="BX131"/>
  <c r="CN150"/>
  <c r="CN129"/>
  <c r="CG210"/>
  <c r="CI100"/>
  <c r="BN209"/>
  <c r="CG91"/>
  <c r="BH84"/>
  <c r="CF137"/>
  <c r="AI48"/>
  <c r="AM48"/>
  <c r="DE66"/>
  <c r="AY52"/>
  <c r="CE108"/>
  <c r="AX71"/>
  <c r="BA71"/>
  <c r="AG16"/>
  <c r="AG12"/>
  <c r="AW13"/>
  <c r="CC10"/>
  <c r="BM19"/>
  <c r="BH93"/>
  <c r="BO93"/>
  <c r="BH89"/>
  <c r="CN88"/>
  <c r="BH85"/>
  <c r="AG42"/>
  <c r="AG31"/>
  <c r="AG35"/>
  <c r="AG23"/>
  <c r="AW58"/>
  <c r="AW57"/>
  <c r="AB53"/>
  <c r="AB44"/>
  <c r="AB51"/>
  <c r="AB63"/>
  <c r="AB70"/>
  <c r="AG65"/>
  <c r="CN62"/>
  <c r="AR67"/>
  <c r="AY67"/>
  <c r="CS78"/>
  <c r="CC111"/>
  <c r="BM108"/>
  <c r="CC110"/>
  <c r="CS132"/>
  <c r="CS145"/>
  <c r="DI145"/>
  <c r="CS131"/>
  <c r="CC144"/>
  <c r="CC138"/>
  <c r="CN122"/>
  <c r="CW161"/>
  <c r="CN169"/>
  <c r="CN177"/>
  <c r="BO95"/>
  <c r="BM97"/>
  <c r="CC84"/>
  <c r="CS115"/>
  <c r="B151"/>
  <c r="B152"/>
  <c r="B153"/>
  <c r="B154"/>
  <c r="B155"/>
  <c r="B156"/>
  <c r="B157"/>
  <c r="B158"/>
  <c r="CH133"/>
  <c r="C186"/>
  <c r="A151"/>
  <c r="A152"/>
  <c r="A153"/>
  <c r="A154"/>
  <c r="A155"/>
  <c r="A156"/>
  <c r="A157"/>
  <c r="A158"/>
  <c r="C185"/>
  <c r="CG133"/>
  <c r="CV49" i="4"/>
  <c r="CX49" s="1"/>
  <c r="DC125"/>
  <c r="DG125" s="1"/>
  <c r="CV116"/>
  <c r="CX116" s="1"/>
  <c r="CG150"/>
  <c r="CH151"/>
  <c r="BQ101"/>
  <c r="BA59"/>
  <c r="AZ59"/>
  <c r="BB59" s="1"/>
  <c r="CX60"/>
  <c r="CW97"/>
  <c r="CV97"/>
  <c r="CX97" s="1"/>
  <c r="DN105"/>
  <c r="DM105"/>
  <c r="AK11"/>
  <c r="CG122"/>
  <c r="CF122"/>
  <c r="CH122" s="1"/>
  <c r="CW176"/>
  <c r="CV176"/>
  <c r="CX176" s="1"/>
  <c r="BQ95"/>
  <c r="CW145"/>
  <c r="CH146"/>
  <c r="CW78"/>
  <c r="CG99"/>
  <c r="AK50"/>
  <c r="CG102"/>
  <c r="CH147"/>
  <c r="AL181"/>
  <c r="CW118"/>
  <c r="CV118"/>
  <c r="CX118" s="1"/>
  <c r="CF106"/>
  <c r="CH106" s="1"/>
  <c r="BP100"/>
  <c r="BR100" s="1"/>
  <c r="AJ50"/>
  <c r="DC50" s="1"/>
  <c r="DG50" s="1"/>
  <c r="CF99"/>
  <c r="CH99" s="1"/>
  <c r="CG105"/>
  <c r="CF105"/>
  <c r="CH105" s="1"/>
  <c r="CG131"/>
  <c r="AK26"/>
  <c r="CX99"/>
  <c r="CG132"/>
  <c r="DB132"/>
  <c r="DF132" s="1"/>
  <c r="DG154"/>
  <c r="CZ154"/>
  <c r="CH145"/>
  <c r="DA125"/>
  <c r="DF125"/>
  <c r="CG114"/>
  <c r="DA128"/>
  <c r="CF132"/>
  <c r="DP126" i="3"/>
  <c r="CU145"/>
  <c r="CE146"/>
  <c r="DN126"/>
  <c r="CF130"/>
  <c r="CF127"/>
  <c r="CT129"/>
  <c r="CW129"/>
  <c r="CI123"/>
  <c r="CT123"/>
  <c r="CV123"/>
  <c r="CI127"/>
  <c r="CT127"/>
  <c r="CI138"/>
  <c r="CT138"/>
  <c r="CW138"/>
  <c r="DQ126"/>
  <c r="DI136"/>
  <c r="CT135"/>
  <c r="CV135"/>
  <c r="CX135"/>
  <c r="CW149"/>
  <c r="DK125"/>
  <c r="CT142"/>
  <c r="CW142"/>
  <c r="CW148"/>
  <c r="CE131"/>
  <c r="DI131"/>
  <c r="DJ131"/>
  <c r="DK131"/>
  <c r="DP131"/>
  <c r="CD139"/>
  <c r="CG139"/>
  <c r="CE139"/>
  <c r="DQ125"/>
  <c r="CU141"/>
  <c r="CV136"/>
  <c r="CX136"/>
  <c r="CF146"/>
  <c r="CU135"/>
  <c r="DL126"/>
  <c r="DM126"/>
  <c r="CF122"/>
  <c r="DB163"/>
  <c r="CW163"/>
  <c r="CV163"/>
  <c r="CX163"/>
  <c r="CW91"/>
  <c r="CV91"/>
  <c r="CX91"/>
  <c r="DB91"/>
  <c r="CH122"/>
  <c r="CW145"/>
  <c r="DB145"/>
  <c r="CV145"/>
  <c r="CX145"/>
  <c r="CG92"/>
  <c r="CF92"/>
  <c r="BA13"/>
  <c r="CW66"/>
  <c r="DB66"/>
  <c r="DF66"/>
  <c r="CV66"/>
  <c r="CX66"/>
  <c r="DF98"/>
  <c r="DA98"/>
  <c r="CW16"/>
  <c r="CV16"/>
  <c r="CX16"/>
  <c r="CW127"/>
  <c r="CV127"/>
  <c r="CX127"/>
  <c r="DB127"/>
  <c r="CW114"/>
  <c r="CV114"/>
  <c r="CX114"/>
  <c r="BA216"/>
  <c r="AZ216"/>
  <c r="BB216"/>
  <c r="DL116"/>
  <c r="DM116"/>
  <c r="DN116"/>
  <c r="DO116"/>
  <c r="DP116"/>
  <c r="BA47"/>
  <c r="AZ47"/>
  <c r="AH61"/>
  <c r="AJ61"/>
  <c r="CT83"/>
  <c r="CV83"/>
  <c r="CX83"/>
  <c r="CT112"/>
  <c r="CV112"/>
  <c r="CX112"/>
  <c r="BA52"/>
  <c r="AZ52"/>
  <c r="BB52"/>
  <c r="DL26"/>
  <c r="DP26"/>
  <c r="DO26"/>
  <c r="CW6"/>
  <c r="CV6"/>
  <c r="CX6"/>
  <c r="DO45"/>
  <c r="DL45"/>
  <c r="DP45"/>
  <c r="DM45"/>
  <c r="CH126"/>
  <c r="DC126"/>
  <c r="CG113"/>
  <c r="DB113"/>
  <c r="CF113"/>
  <c r="CH113"/>
  <c r="CW29"/>
  <c r="CV29"/>
  <c r="CX29"/>
  <c r="CH199"/>
  <c r="CG94"/>
  <c r="CF94"/>
  <c r="CH94"/>
  <c r="DL113"/>
  <c r="DM113"/>
  <c r="DN113"/>
  <c r="CW23"/>
  <c r="CV23"/>
  <c r="CX23"/>
  <c r="CF144"/>
  <c r="CE144"/>
  <c r="CI144"/>
  <c r="CT144"/>
  <c r="CH137"/>
  <c r="AH57"/>
  <c r="AJ57"/>
  <c r="CE165"/>
  <c r="DP165"/>
  <c r="CI165"/>
  <c r="CT165"/>
  <c r="CF165"/>
  <c r="DI79"/>
  <c r="DJ79"/>
  <c r="CT79"/>
  <c r="CW79"/>
  <c r="DK79"/>
  <c r="AH36"/>
  <c r="AK36"/>
  <c r="AI36"/>
  <c r="AJ36"/>
  <c r="AL36"/>
  <c r="DO123"/>
  <c r="DL123"/>
  <c r="DM123"/>
  <c r="DN123"/>
  <c r="DJ167"/>
  <c r="DK167"/>
  <c r="BQ83"/>
  <c r="DB83"/>
  <c r="DC83"/>
  <c r="BA62"/>
  <c r="DO78"/>
  <c r="DL78"/>
  <c r="DP78"/>
  <c r="DA116"/>
  <c r="DF116"/>
  <c r="BQ118"/>
  <c r="BP118"/>
  <c r="BR118"/>
  <c r="DH135"/>
  <c r="DJ134"/>
  <c r="DK134"/>
  <c r="CF138"/>
  <c r="CE138"/>
  <c r="CU88"/>
  <c r="CT88"/>
  <c r="CV88"/>
  <c r="CX88"/>
  <c r="CW88"/>
  <c r="CU85"/>
  <c r="DI85"/>
  <c r="CW90"/>
  <c r="CV90"/>
  <c r="CX90"/>
  <c r="CW46"/>
  <c r="CV46"/>
  <c r="CX46"/>
  <c r="CD129"/>
  <c r="DK129"/>
  <c r="CE129"/>
  <c r="CI61"/>
  <c r="CT61"/>
  <c r="AY61"/>
  <c r="DN61"/>
  <c r="AZ61"/>
  <c r="BB61"/>
  <c r="AH19"/>
  <c r="AJ19"/>
  <c r="AI19"/>
  <c r="DM19"/>
  <c r="CH163"/>
  <c r="CG169"/>
  <c r="DM76"/>
  <c r="DO76"/>
  <c r="DL76"/>
  <c r="DP76"/>
  <c r="BP117"/>
  <c r="BR117"/>
  <c r="BQ117"/>
  <c r="DE147"/>
  <c r="CG201"/>
  <c r="DB201"/>
  <c r="DA201"/>
  <c r="CE111"/>
  <c r="DP111"/>
  <c r="CI111"/>
  <c r="CT111"/>
  <c r="CF111"/>
  <c r="CH111"/>
  <c r="AM12"/>
  <c r="AX12"/>
  <c r="AJ12"/>
  <c r="AI12"/>
  <c r="DJ12"/>
  <c r="DK12"/>
  <c r="DM12"/>
  <c r="BN111"/>
  <c r="BP111"/>
  <c r="CD9"/>
  <c r="CG9"/>
  <c r="CE9"/>
  <c r="DP9"/>
  <c r="DI65"/>
  <c r="DJ65"/>
  <c r="DK65"/>
  <c r="CU65"/>
  <c r="CT65"/>
  <c r="CW65"/>
  <c r="DN84"/>
  <c r="DM84"/>
  <c r="DL84"/>
  <c r="AH51"/>
  <c r="AJ51"/>
  <c r="AI51"/>
  <c r="BQ97"/>
  <c r="BS97"/>
  <c r="CD97"/>
  <c r="DB97"/>
  <c r="CU181"/>
  <c r="DI181"/>
  <c r="CV181"/>
  <c r="CF8"/>
  <c r="CH8"/>
  <c r="CI8"/>
  <c r="CT8"/>
  <c r="CE8"/>
  <c r="DP8"/>
  <c r="DI184"/>
  <c r="CU184"/>
  <c r="CV184"/>
  <c r="AM73"/>
  <c r="AX73"/>
  <c r="BA73"/>
  <c r="AJ73"/>
  <c r="AL73"/>
  <c r="AI73"/>
  <c r="AY18"/>
  <c r="DN18"/>
  <c r="AX18"/>
  <c r="CG167"/>
  <c r="CI167"/>
  <c r="CT167"/>
  <c r="DB167"/>
  <c r="CH98"/>
  <c r="DC98"/>
  <c r="CH145"/>
  <c r="CT169"/>
  <c r="CW169"/>
  <c r="CU169"/>
  <c r="CV169"/>
  <c r="CX169"/>
  <c r="CI110"/>
  <c r="CT110"/>
  <c r="CE110"/>
  <c r="DP110"/>
  <c r="CF110"/>
  <c r="CH110"/>
  <c r="AH63"/>
  <c r="AI63"/>
  <c r="DM63"/>
  <c r="AI31"/>
  <c r="AJ31"/>
  <c r="AM31"/>
  <c r="AX31"/>
  <c r="CI10"/>
  <c r="CT10"/>
  <c r="CE10"/>
  <c r="DP10"/>
  <c r="CF10"/>
  <c r="CH10"/>
  <c r="BQ209"/>
  <c r="DB209"/>
  <c r="DA209"/>
  <c r="CI63"/>
  <c r="CT63"/>
  <c r="CV63"/>
  <c r="CX63"/>
  <c r="CU63"/>
  <c r="DQ63"/>
  <c r="CI82"/>
  <c r="CT82"/>
  <c r="CE82"/>
  <c r="DP82"/>
  <c r="CF82"/>
  <c r="BR210"/>
  <c r="CU103"/>
  <c r="DI103"/>
  <c r="CV103"/>
  <c r="CX103"/>
  <c r="DO61"/>
  <c r="DP61"/>
  <c r="DL61"/>
  <c r="DQ61"/>
  <c r="CE147"/>
  <c r="CI147"/>
  <c r="CT147"/>
  <c r="CE134"/>
  <c r="CD134"/>
  <c r="DB134"/>
  <c r="DK133"/>
  <c r="CT108"/>
  <c r="DK108"/>
  <c r="CU67"/>
  <c r="CV67"/>
  <c r="CX67"/>
  <c r="AZ51"/>
  <c r="BB51"/>
  <c r="CI51"/>
  <c r="CT51"/>
  <c r="AY51"/>
  <c r="CT30"/>
  <c r="CW30"/>
  <c r="DI30"/>
  <c r="CU30"/>
  <c r="DB27"/>
  <c r="DF27"/>
  <c r="AK27"/>
  <c r="AX21"/>
  <c r="BA21"/>
  <c r="AY21"/>
  <c r="CT11"/>
  <c r="CW11"/>
  <c r="CU11"/>
  <c r="CV11"/>
  <c r="CX11"/>
  <c r="DI11"/>
  <c r="DJ11"/>
  <c r="DK11"/>
  <c r="DL11"/>
  <c r="DH181"/>
  <c r="DJ180"/>
  <c r="DK180"/>
  <c r="DL77"/>
  <c r="DP77"/>
  <c r="DO77"/>
  <c r="DM77"/>
  <c r="BO115"/>
  <c r="DI115"/>
  <c r="DJ115"/>
  <c r="DK115"/>
  <c r="DO115"/>
  <c r="BS115"/>
  <c r="CD115"/>
  <c r="CF115"/>
  <c r="CH115"/>
  <c r="BP115"/>
  <c r="AI214"/>
  <c r="AH214"/>
  <c r="AJ214"/>
  <c r="DH29"/>
  <c r="CT101"/>
  <c r="CV101"/>
  <c r="CX101"/>
  <c r="CU101"/>
  <c r="CW101"/>
  <c r="CH164"/>
  <c r="DN82"/>
  <c r="DM82"/>
  <c r="DL82"/>
  <c r="CW215"/>
  <c r="CV215"/>
  <c r="CX215"/>
  <c r="AL38"/>
  <c r="DC38"/>
  <c r="CZ38"/>
  <c r="DM128"/>
  <c r="DN128"/>
  <c r="DL128"/>
  <c r="DO128"/>
  <c r="CG120"/>
  <c r="DB120"/>
  <c r="CF120"/>
  <c r="DN162"/>
  <c r="DL162"/>
  <c r="DM162"/>
  <c r="DO162"/>
  <c r="BA27"/>
  <c r="AZ27"/>
  <c r="BB27"/>
  <c r="DP134"/>
  <c r="AZ62"/>
  <c r="BB62"/>
  <c r="CV54"/>
  <c r="CX54"/>
  <c r="DB90"/>
  <c r="DO6"/>
  <c r="CV109"/>
  <c r="CX109"/>
  <c r="BP83"/>
  <c r="BR83"/>
  <c r="CV45"/>
  <c r="CX45"/>
  <c r="DR130"/>
  <c r="BO10"/>
  <c r="DO10"/>
  <c r="CU129"/>
  <c r="DQ129"/>
  <c r="DR110"/>
  <c r="C187"/>
  <c r="CF209"/>
  <c r="CH209"/>
  <c r="CF95"/>
  <c r="CH95"/>
  <c r="CT128"/>
  <c r="DQ165"/>
  <c r="CV77"/>
  <c r="CX77"/>
  <c r="DQ109"/>
  <c r="DQ113"/>
  <c r="CF99"/>
  <c r="CH99"/>
  <c r="AJ20"/>
  <c r="AL20"/>
  <c r="DP19"/>
  <c r="DN19"/>
  <c r="BO19"/>
  <c r="DO19"/>
  <c r="DR19"/>
  <c r="AY25"/>
  <c r="DB87"/>
  <c r="CU13"/>
  <c r="CV86"/>
  <c r="CX86"/>
  <c r="CU79"/>
  <c r="DQ79"/>
  <c r="DQ120"/>
  <c r="DQ175"/>
  <c r="DB45"/>
  <c r="BN11"/>
  <c r="BQ11"/>
  <c r="DR164"/>
  <c r="BP88"/>
  <c r="BR88"/>
  <c r="BO88"/>
  <c r="BS88"/>
  <c r="CD88"/>
  <c r="CT100"/>
  <c r="CW100"/>
  <c r="AX46"/>
  <c r="AY46"/>
  <c r="DN46"/>
  <c r="DR46"/>
  <c r="CG160"/>
  <c r="DB160"/>
  <c r="DB32"/>
  <c r="DF32"/>
  <c r="AK32"/>
  <c r="AJ32"/>
  <c r="CF84"/>
  <c r="CH84"/>
  <c r="CI84"/>
  <c r="CT84"/>
  <c r="CE84"/>
  <c r="DP84"/>
  <c r="CU140"/>
  <c r="CT140"/>
  <c r="CV140"/>
  <c r="CT141"/>
  <c r="AJ26"/>
  <c r="AM26"/>
  <c r="AX26"/>
  <c r="AI26"/>
  <c r="DM26"/>
  <c r="CX179"/>
  <c r="DC179"/>
  <c r="DM111"/>
  <c r="DQ111"/>
  <c r="DL111"/>
  <c r="DN111"/>
  <c r="AH44"/>
  <c r="AI44"/>
  <c r="DM44"/>
  <c r="CV139"/>
  <c r="CX139"/>
  <c r="CU139"/>
  <c r="CI53"/>
  <c r="AY53"/>
  <c r="AZ53"/>
  <c r="BB53"/>
  <c r="CI18"/>
  <c r="CT18"/>
  <c r="CF18"/>
  <c r="CH18"/>
  <c r="CE18"/>
  <c r="DP18"/>
  <c r="BB59"/>
  <c r="DC59"/>
  <c r="CV116"/>
  <c r="DC116"/>
  <c r="BR116"/>
  <c r="AM42"/>
  <c r="AX42"/>
  <c r="AJ42"/>
  <c r="AI42"/>
  <c r="BN110"/>
  <c r="BP110"/>
  <c r="BC16"/>
  <c r="AY16"/>
  <c r="DN16"/>
  <c r="CV124"/>
  <c r="CX124"/>
  <c r="CU124"/>
  <c r="DI124"/>
  <c r="DJ124"/>
  <c r="DK124"/>
  <c r="CI44"/>
  <c r="CT44"/>
  <c r="AY44"/>
  <c r="DN44"/>
  <c r="AZ44"/>
  <c r="BB44"/>
  <c r="BO12"/>
  <c r="BN12"/>
  <c r="BQ12"/>
  <c r="DH86"/>
  <c r="DJ85"/>
  <c r="DK85"/>
  <c r="DN179"/>
  <c r="DP179"/>
  <c r="DL179"/>
  <c r="DR179"/>
  <c r="DO179"/>
  <c r="DM179"/>
  <c r="DN165"/>
  <c r="DO165"/>
  <c r="DL165"/>
  <c r="DM165"/>
  <c r="CT177"/>
  <c r="CU177"/>
  <c r="DQ177"/>
  <c r="CU132"/>
  <c r="DI132"/>
  <c r="DJ132"/>
  <c r="DK132"/>
  <c r="DQ132"/>
  <c r="CV132"/>
  <c r="CX132"/>
  <c r="AH70"/>
  <c r="AI70"/>
  <c r="AM35"/>
  <c r="AJ35"/>
  <c r="AL35"/>
  <c r="AI35"/>
  <c r="BS19"/>
  <c r="BP19"/>
  <c r="BR19"/>
  <c r="CD124"/>
  <c r="CU70"/>
  <c r="CT28"/>
  <c r="CW28"/>
  <c r="DI28"/>
  <c r="DJ28"/>
  <c r="DK28"/>
  <c r="CE96"/>
  <c r="CI96"/>
  <c r="CT96"/>
  <c r="CF96"/>
  <c r="CE102"/>
  <c r="CI102"/>
  <c r="CT102"/>
  <c r="CW102"/>
  <c r="CF102"/>
  <c r="CD173"/>
  <c r="CE125"/>
  <c r="DP125"/>
  <c r="CF125"/>
  <c r="CI125"/>
  <c r="CT125"/>
  <c r="CV141"/>
  <c r="CX141"/>
  <c r="CV142"/>
  <c r="CX142"/>
  <c r="AY69"/>
  <c r="CI69"/>
  <c r="CT69"/>
  <c r="AZ69"/>
  <c r="BB69"/>
  <c r="CU25"/>
  <c r="DI25"/>
  <c r="DJ25"/>
  <c r="DK25"/>
  <c r="CT25"/>
  <c r="CV25"/>
  <c r="CX25"/>
  <c r="CW25"/>
  <c r="AI28"/>
  <c r="AH28"/>
  <c r="AJ28"/>
  <c r="BC20"/>
  <c r="AY20"/>
  <c r="AZ20"/>
  <c r="BB20"/>
  <c r="AI11"/>
  <c r="DM11"/>
  <c r="AH11"/>
  <c r="AJ11"/>
  <c r="CE167"/>
  <c r="DP167"/>
  <c r="CF167"/>
  <c r="CG126"/>
  <c r="DB126"/>
  <c r="CE112"/>
  <c r="DK112"/>
  <c r="DP112"/>
  <c r="CD112"/>
  <c r="CF112"/>
  <c r="DN109"/>
  <c r="DM109"/>
  <c r="DL109"/>
  <c r="DP27"/>
  <c r="DL27"/>
  <c r="DO27"/>
  <c r="CD136"/>
  <c r="DB136"/>
  <c r="DF136"/>
  <c r="AL24"/>
  <c r="DC24"/>
  <c r="AL64"/>
  <c r="CX175"/>
  <c r="DC175"/>
  <c r="DC66"/>
  <c r="AL66"/>
  <c r="CW130"/>
  <c r="DB130"/>
  <c r="BA77"/>
  <c r="AZ77"/>
  <c r="DB199"/>
  <c r="DA199"/>
  <c r="CG199"/>
  <c r="CF160"/>
  <c r="BN17"/>
  <c r="CV211"/>
  <c r="CX211"/>
  <c r="CE99"/>
  <c r="DR44"/>
  <c r="CF169"/>
  <c r="DR64"/>
  <c r="CV210"/>
  <c r="CX210"/>
  <c r="DP108"/>
  <c r="DB210"/>
  <c r="DA210"/>
  <c r="CU123"/>
  <c r="DQ123"/>
  <c r="CV138"/>
  <c r="CX138"/>
  <c r="CF103"/>
  <c r="CH103"/>
  <c r="DQ84"/>
  <c r="CU108"/>
  <c r="DQ108"/>
  <c r="CD100"/>
  <c r="CV120"/>
  <c r="CX120"/>
  <c r="CV97"/>
  <c r="CX97"/>
  <c r="CE124"/>
  <c r="AI71"/>
  <c r="AI58"/>
  <c r="DM6"/>
  <c r="DN79"/>
  <c r="CV134"/>
  <c r="DQ10"/>
  <c r="CV9"/>
  <c r="CX9"/>
  <c r="DR160"/>
  <c r="CX116"/>
  <c r="DP113"/>
  <c r="AJ27"/>
  <c r="AZ64"/>
  <c r="BB64"/>
  <c r="AJ34"/>
  <c r="AL34"/>
  <c r="BO97"/>
  <c r="BP97"/>
  <c r="BR97"/>
  <c r="CI57"/>
  <c r="AY57"/>
  <c r="AZ57"/>
  <c r="BB57"/>
  <c r="CH140"/>
  <c r="DC180"/>
  <c r="CX180"/>
  <c r="CI115"/>
  <c r="CT115"/>
  <c r="CW115"/>
  <c r="CE115"/>
  <c r="DA170"/>
  <c r="CH198"/>
  <c r="CV198"/>
  <c r="DC198"/>
  <c r="CZ198"/>
  <c r="DO121"/>
  <c r="DM121"/>
  <c r="DN121"/>
  <c r="DL121"/>
  <c r="CH148"/>
  <c r="AI53"/>
  <c r="AH53"/>
  <c r="AK53"/>
  <c r="AK71"/>
  <c r="AM79"/>
  <c r="AX79"/>
  <c r="AI79"/>
  <c r="DM79"/>
  <c r="AJ79"/>
  <c r="DI94"/>
  <c r="CV94"/>
  <c r="CX94"/>
  <c r="CU94"/>
  <c r="CD197"/>
  <c r="CE197"/>
  <c r="DM127"/>
  <c r="DN127"/>
  <c r="DO127"/>
  <c r="DL127"/>
  <c r="BQ94"/>
  <c r="DB94"/>
  <c r="AL62"/>
  <c r="BA72"/>
  <c r="AZ72"/>
  <c r="BB72"/>
  <c r="CT122"/>
  <c r="CW122"/>
  <c r="CU122"/>
  <c r="DQ122"/>
  <c r="BN85"/>
  <c r="BO85"/>
  <c r="CW31"/>
  <c r="CV31"/>
  <c r="CX31"/>
  <c r="CV166"/>
  <c r="CX166"/>
  <c r="CU166"/>
  <c r="DI166"/>
  <c r="DJ166"/>
  <c r="DK166"/>
  <c r="CT176"/>
  <c r="CV176"/>
  <c r="AY76"/>
  <c r="DN76"/>
  <c r="AX76"/>
  <c r="AZ76"/>
  <c r="CI85"/>
  <c r="CT85"/>
  <c r="CW85"/>
  <c r="CF85"/>
  <c r="CH85"/>
  <c r="CE85"/>
  <c r="DP85"/>
  <c r="CU12"/>
  <c r="CV12"/>
  <c r="CX12"/>
  <c r="BR113"/>
  <c r="CD147"/>
  <c r="DB147"/>
  <c r="CW147"/>
  <c r="CX182"/>
  <c r="DC182"/>
  <c r="CH146"/>
  <c r="CW98"/>
  <c r="CV98"/>
  <c r="CX98"/>
  <c r="BQ99"/>
  <c r="DB99"/>
  <c r="DC99"/>
  <c r="BS108"/>
  <c r="CD108"/>
  <c r="BO108"/>
  <c r="DO108"/>
  <c r="BP108"/>
  <c r="AZ13"/>
  <c r="BB13"/>
  <c r="AY13"/>
  <c r="BC13"/>
  <c r="DE67"/>
  <c r="DJ66"/>
  <c r="DK66"/>
  <c r="DN66"/>
  <c r="AI50"/>
  <c r="AM50"/>
  <c r="AX50"/>
  <c r="AJ50"/>
  <c r="CE136"/>
  <c r="CF136"/>
  <c r="DC136"/>
  <c r="DA136"/>
  <c r="AH29"/>
  <c r="AI29"/>
  <c r="DL10"/>
  <c r="DM10"/>
  <c r="DN120"/>
  <c r="DO120"/>
  <c r="DM120"/>
  <c r="DL120"/>
  <c r="AM23"/>
  <c r="AX23"/>
  <c r="AI23"/>
  <c r="DM23"/>
  <c r="DR23"/>
  <c r="AJ23"/>
  <c r="BN84"/>
  <c r="BO84"/>
  <c r="DO84"/>
  <c r="BO101"/>
  <c r="BS101"/>
  <c r="CD101"/>
  <c r="BP101"/>
  <c r="BR101"/>
  <c r="DO16"/>
  <c r="DL16"/>
  <c r="CU102"/>
  <c r="DI102"/>
  <c r="CW132"/>
  <c r="DB132"/>
  <c r="CD143"/>
  <c r="CF143"/>
  <c r="CE143"/>
  <c r="CD114"/>
  <c r="AH72"/>
  <c r="AJ72"/>
  <c r="AL72"/>
  <c r="AK72"/>
  <c r="AI72"/>
  <c r="CW63"/>
  <c r="AZ63"/>
  <c r="BB63"/>
  <c r="AY63"/>
  <c r="DN63"/>
  <c r="DR63"/>
  <c r="CU58"/>
  <c r="AH30"/>
  <c r="AJ30"/>
  <c r="AI30"/>
  <c r="CI93"/>
  <c r="CT93"/>
  <c r="CE93"/>
  <c r="CF93"/>
  <c r="CH93"/>
  <c r="AX10"/>
  <c r="AZ10"/>
  <c r="AY10"/>
  <c r="DN10"/>
  <c r="CH142"/>
  <c r="CH149"/>
  <c r="DB162"/>
  <c r="CG162"/>
  <c r="CF162"/>
  <c r="AL13"/>
  <c r="DC200"/>
  <c r="CZ200"/>
  <c r="CX200"/>
  <c r="DN175"/>
  <c r="DM175"/>
  <c r="DR175"/>
  <c r="DP175"/>
  <c r="DO175"/>
  <c r="DL175"/>
  <c r="AL8"/>
  <c r="BR114"/>
  <c r="AL9"/>
  <c r="DC9"/>
  <c r="CW214"/>
  <c r="CV214"/>
  <c r="CX214"/>
  <c r="DN45"/>
  <c r="DQ180"/>
  <c r="DO113"/>
  <c r="CV100"/>
  <c r="CX100"/>
  <c r="CF201"/>
  <c r="AI213"/>
  <c r="BP94"/>
  <c r="BR94"/>
  <c r="CV147"/>
  <c r="CX147"/>
  <c r="DB77"/>
  <c r="DC87"/>
  <c r="CF129"/>
  <c r="DQ45"/>
  <c r="BP209"/>
  <c r="BN6"/>
  <c r="BQ6"/>
  <c r="CF124"/>
  <c r="AJ71"/>
  <c r="DQ26"/>
  <c r="AZ25"/>
  <c r="BB25"/>
  <c r="DQ16"/>
  <c r="CV79"/>
  <c r="CX79"/>
  <c r="CV130"/>
  <c r="CX130"/>
  <c r="BO111"/>
  <c r="DO111"/>
  <c r="DR114"/>
  <c r="AX67"/>
  <c r="BN89"/>
  <c r="BP89"/>
  <c r="BR89"/>
  <c r="BO89"/>
  <c r="AY73"/>
  <c r="CI73"/>
  <c r="AZ73"/>
  <c r="BB73"/>
  <c r="CI213"/>
  <c r="CT213"/>
  <c r="DB213"/>
  <c r="DA213"/>
  <c r="AK213"/>
  <c r="CD150"/>
  <c r="CF150"/>
  <c r="CE150"/>
  <c r="AJ68"/>
  <c r="AM68"/>
  <c r="AX68"/>
  <c r="AI68"/>
  <c r="BS104"/>
  <c r="CD104"/>
  <c r="BO104"/>
  <c r="BP104"/>
  <c r="BR104"/>
  <c r="BA215"/>
  <c r="AZ215"/>
  <c r="DB215"/>
  <c r="DA215"/>
  <c r="DA134"/>
  <c r="DF134"/>
  <c r="BA6"/>
  <c r="AZ6"/>
  <c r="BB6"/>
  <c r="AL69"/>
  <c r="CV78"/>
  <c r="CX78"/>
  <c r="CU78"/>
  <c r="DQ78"/>
  <c r="AM16"/>
  <c r="AX16"/>
  <c r="AZ16"/>
  <c r="BB16"/>
  <c r="AI16"/>
  <c r="DM16"/>
  <c r="AJ16"/>
  <c r="CW112"/>
  <c r="CU112"/>
  <c r="DQ112"/>
  <c r="CH91"/>
  <c r="DC91"/>
  <c r="CI168"/>
  <c r="CT168"/>
  <c r="CF168"/>
  <c r="CE168"/>
  <c r="AL58"/>
  <c r="DM122"/>
  <c r="DO122"/>
  <c r="DL122"/>
  <c r="DN122"/>
  <c r="CW144"/>
  <c r="DB144"/>
  <c r="CU115"/>
  <c r="DQ115"/>
  <c r="AJ54"/>
  <c r="AM54"/>
  <c r="AX54"/>
  <c r="AI54"/>
  <c r="BA9"/>
  <c r="CW83"/>
  <c r="CU83"/>
  <c r="DK83"/>
  <c r="DQ83"/>
  <c r="DP83"/>
  <c r="DB96"/>
  <c r="CG96"/>
  <c r="CI121"/>
  <c r="CT121"/>
  <c r="DB121"/>
  <c r="CE121"/>
  <c r="DP121"/>
  <c r="CF121"/>
  <c r="AI25"/>
  <c r="AH25"/>
  <c r="AL17"/>
  <c r="DC17"/>
  <c r="CW76"/>
  <c r="CV76"/>
  <c r="CX76"/>
  <c r="BA33"/>
  <c r="AZ33"/>
  <c r="BB33"/>
  <c r="CD166"/>
  <c r="BP106"/>
  <c r="BR106"/>
  <c r="BS106"/>
  <c r="BO106"/>
  <c r="AI78"/>
  <c r="DM78"/>
  <c r="AH78"/>
  <c r="AJ78"/>
  <c r="BN105"/>
  <c r="BQ105"/>
  <c r="BO105"/>
  <c r="AM80"/>
  <c r="AJ80"/>
  <c r="AL80"/>
  <c r="AI80"/>
  <c r="BQ103"/>
  <c r="DB103"/>
  <c r="CW164"/>
  <c r="CV164"/>
  <c r="CX164"/>
  <c r="CU144"/>
  <c r="CV144"/>
  <c r="CX144"/>
  <c r="DI144"/>
  <c r="AM65"/>
  <c r="AX65"/>
  <c r="AI65"/>
  <c r="AJ65"/>
  <c r="CT92"/>
  <c r="CW92"/>
  <c r="CV92"/>
  <c r="CX92"/>
  <c r="CD131"/>
  <c r="CI68"/>
  <c r="CT68"/>
  <c r="AY68"/>
  <c r="BS86"/>
  <c r="CD86"/>
  <c r="BP86"/>
  <c r="BR86"/>
  <c r="BO86"/>
  <c r="CT13"/>
  <c r="CW13"/>
  <c r="DI13"/>
  <c r="BN211"/>
  <c r="CU131"/>
  <c r="DQ131"/>
  <c r="CV131"/>
  <c r="CX131"/>
  <c r="CT62"/>
  <c r="CW62"/>
  <c r="DI62"/>
  <c r="DJ62"/>
  <c r="DK62"/>
  <c r="DN62"/>
  <c r="CU62"/>
  <c r="CI58"/>
  <c r="CT58"/>
  <c r="AZ58"/>
  <c r="BB58"/>
  <c r="AY58"/>
  <c r="BN93"/>
  <c r="BP93"/>
  <c r="BR93"/>
  <c r="CU150"/>
  <c r="CT150"/>
  <c r="CV150"/>
  <c r="CX150"/>
  <c r="CW150"/>
  <c r="AI61"/>
  <c r="DM61"/>
  <c r="AK58"/>
  <c r="CI104"/>
  <c r="CT104"/>
  <c r="CE104"/>
  <c r="AX11"/>
  <c r="BA11"/>
  <c r="AZ11"/>
  <c r="BB11"/>
  <c r="CH130"/>
  <c r="DC130"/>
  <c r="CU99"/>
  <c r="CV99"/>
  <c r="CX99"/>
  <c r="DI99"/>
  <c r="AX8"/>
  <c r="CH127"/>
  <c r="DC127"/>
  <c r="BO109"/>
  <c r="DO109"/>
  <c r="BN109"/>
  <c r="BP109"/>
  <c r="CI71"/>
  <c r="CT71"/>
  <c r="AY71"/>
  <c r="AZ71"/>
  <c r="BB71"/>
  <c r="AY70"/>
  <c r="AZ70"/>
  <c r="BB70"/>
  <c r="CI70"/>
  <c r="CT70"/>
  <c r="CW70"/>
  <c r="CU47"/>
  <c r="DI47"/>
  <c r="DJ47"/>
  <c r="DK47"/>
  <c r="DQ47"/>
  <c r="CT47"/>
  <c r="CV47"/>
  <c r="CX47"/>
  <c r="CW47"/>
  <c r="CU87"/>
  <c r="CV87"/>
  <c r="CX87"/>
  <c r="DI87"/>
  <c r="BO9"/>
  <c r="DO9"/>
  <c r="DR9"/>
  <c r="BN9"/>
  <c r="BQ9"/>
  <c r="AL46"/>
  <c r="CW198"/>
  <c r="CX198"/>
  <c r="DE13"/>
  <c r="DJ13"/>
  <c r="DK13"/>
  <c r="DP12"/>
  <c r="CG168"/>
  <c r="CG149"/>
  <c r="DB148"/>
  <c r="CH123"/>
  <c r="AL67"/>
  <c r="CG122"/>
  <c r="AY213"/>
  <c r="AZ213"/>
  <c r="BB213"/>
  <c r="CG161"/>
  <c r="DB161"/>
  <c r="CF161"/>
  <c r="CH132"/>
  <c r="CW19"/>
  <c r="CV19"/>
  <c r="CX19"/>
  <c r="BQ95"/>
  <c r="DB95"/>
  <c r="DC95"/>
  <c r="CG121"/>
  <c r="AL18"/>
  <c r="DP177"/>
  <c r="DL177"/>
  <c r="DO177"/>
  <c r="DN177"/>
  <c r="DR177"/>
  <c r="DM177"/>
  <c r="DM176"/>
  <c r="DN176"/>
  <c r="DP176"/>
  <c r="DL176"/>
  <c r="DR176"/>
  <c r="DO176"/>
  <c r="CV89"/>
  <c r="CX89"/>
  <c r="CW89"/>
  <c r="AK69"/>
  <c r="CU100"/>
  <c r="DO83"/>
  <c r="DR18"/>
  <c r="DC45"/>
  <c r="CF90"/>
  <c r="AJ213"/>
  <c r="DO112"/>
  <c r="CV129"/>
  <c r="CX129"/>
  <c r="CD20"/>
  <c r="CG20"/>
  <c r="DP122"/>
  <c r="DP123"/>
  <c r="CV122"/>
  <c r="CX122"/>
  <c r="AJ14"/>
  <c r="AL14"/>
  <c r="AZ46"/>
  <c r="BB46"/>
  <c r="AY8"/>
  <c r="DN8"/>
  <c r="DR8"/>
  <c r="DB164"/>
  <c r="DL6"/>
  <c r="DR6"/>
  <c r="DB6"/>
  <c r="DF6"/>
  <c r="AI57"/>
  <c r="CV26"/>
  <c r="CX26"/>
  <c r="DQ116"/>
  <c r="DN17"/>
  <c r="CV17"/>
  <c r="CX17"/>
  <c r="DN26"/>
  <c r="CE17"/>
  <c r="DP17"/>
  <c r="DB138"/>
  <c r="DM17"/>
  <c r="DR17"/>
  <c r="CV199"/>
  <c r="CX199"/>
  <c r="AY214"/>
  <c r="DF149"/>
  <c r="DC145" i="4"/>
  <c r="DA132"/>
  <c r="CH102"/>
  <c r="CH132"/>
  <c r="CX123" i="3"/>
  <c r="DC123"/>
  <c r="DG123"/>
  <c r="DN125"/>
  <c r="DO125"/>
  <c r="DL125"/>
  <c r="DM125"/>
  <c r="DR125"/>
  <c r="DC138"/>
  <c r="CF139"/>
  <c r="CX149"/>
  <c r="CW134"/>
  <c r="CW135"/>
  <c r="DR126"/>
  <c r="DR128"/>
  <c r="DP133"/>
  <c r="DL25"/>
  <c r="DP25"/>
  <c r="DO25"/>
  <c r="DC214"/>
  <c r="CZ214"/>
  <c r="AL214"/>
  <c r="AL30"/>
  <c r="DC30"/>
  <c r="CW58"/>
  <c r="CV58"/>
  <c r="CX58"/>
  <c r="DB58"/>
  <c r="DO166"/>
  <c r="DL166"/>
  <c r="DM166"/>
  <c r="DN166"/>
  <c r="DP166"/>
  <c r="DO65"/>
  <c r="DP65"/>
  <c r="DL65"/>
  <c r="DN65"/>
  <c r="DC176"/>
  <c r="CX176"/>
  <c r="DO124"/>
  <c r="DM124"/>
  <c r="DL124"/>
  <c r="DN124"/>
  <c r="AL19"/>
  <c r="BB10"/>
  <c r="DC10"/>
  <c r="DO28"/>
  <c r="DL28"/>
  <c r="DP28"/>
  <c r="DQ28"/>
  <c r="DN28"/>
  <c r="DL13"/>
  <c r="DO13"/>
  <c r="DP13"/>
  <c r="DM13"/>
  <c r="AL78"/>
  <c r="DC78"/>
  <c r="CH150"/>
  <c r="DC150"/>
  <c r="CZ150"/>
  <c r="BR110"/>
  <c r="CW168"/>
  <c r="CV168"/>
  <c r="CX168"/>
  <c r="CG114"/>
  <c r="DB114"/>
  <c r="CH160"/>
  <c r="DC160"/>
  <c r="BA18"/>
  <c r="DB18"/>
  <c r="DF18"/>
  <c r="DA121"/>
  <c r="DF121"/>
  <c r="DG130"/>
  <c r="CZ130"/>
  <c r="CG97"/>
  <c r="CF97"/>
  <c r="AL11"/>
  <c r="DC11"/>
  <c r="AK44"/>
  <c r="DB44"/>
  <c r="DN85"/>
  <c r="DM85"/>
  <c r="DL85"/>
  <c r="DO85"/>
  <c r="DQ85"/>
  <c r="DR85"/>
  <c r="CG134"/>
  <c r="DB133"/>
  <c r="DF113"/>
  <c r="DA113"/>
  <c r="DA132"/>
  <c r="DF132"/>
  <c r="BQ85"/>
  <c r="DC85"/>
  <c r="DB85"/>
  <c r="DB197"/>
  <c r="DA197"/>
  <c r="CG197"/>
  <c r="CW69"/>
  <c r="CV69"/>
  <c r="CX69"/>
  <c r="DB173"/>
  <c r="DA173"/>
  <c r="CG173"/>
  <c r="DB70"/>
  <c r="DF70"/>
  <c r="AK70"/>
  <c r="CV115"/>
  <c r="DC115"/>
  <c r="BR115"/>
  <c r="DH182"/>
  <c r="DJ181"/>
  <c r="DK181"/>
  <c r="CW10"/>
  <c r="CV10"/>
  <c r="CX10"/>
  <c r="CH165"/>
  <c r="CV165"/>
  <c r="DC165"/>
  <c r="CZ45"/>
  <c r="DG45"/>
  <c r="CV213"/>
  <c r="CX213"/>
  <c r="CW213"/>
  <c r="CV71"/>
  <c r="CX71"/>
  <c r="CW71"/>
  <c r="CW68"/>
  <c r="CV68"/>
  <c r="CX68"/>
  <c r="BA65"/>
  <c r="AZ65"/>
  <c r="BB65"/>
  <c r="DB65"/>
  <c r="DF65"/>
  <c r="CH121"/>
  <c r="CV121"/>
  <c r="DC121"/>
  <c r="DF144"/>
  <c r="DA144"/>
  <c r="DL112"/>
  <c r="DM112"/>
  <c r="DN112"/>
  <c r="DR112"/>
  <c r="BQ89"/>
  <c r="DC89"/>
  <c r="DB89"/>
  <c r="CG143"/>
  <c r="DB142"/>
  <c r="AL23"/>
  <c r="AL50"/>
  <c r="AZ50"/>
  <c r="DC50"/>
  <c r="BR108"/>
  <c r="DA94"/>
  <c r="DF94"/>
  <c r="CG100"/>
  <c r="CF100"/>
  <c r="DB100"/>
  <c r="BQ17"/>
  <c r="DB17"/>
  <c r="DF17"/>
  <c r="DF130"/>
  <c r="DA130"/>
  <c r="DG24"/>
  <c r="CZ24"/>
  <c r="CW167"/>
  <c r="CV167"/>
  <c r="CX167"/>
  <c r="DB28"/>
  <c r="DF28"/>
  <c r="AK28"/>
  <c r="CW96"/>
  <c r="CV96"/>
  <c r="CX96"/>
  <c r="CG124"/>
  <c r="DB124"/>
  <c r="CV44"/>
  <c r="CX44"/>
  <c r="CW44"/>
  <c r="CW139"/>
  <c r="DB139"/>
  <c r="CZ179"/>
  <c r="DG179"/>
  <c r="DA45"/>
  <c r="DF45"/>
  <c r="DA87"/>
  <c r="DF87"/>
  <c r="CH120"/>
  <c r="DC120"/>
  <c r="DL180"/>
  <c r="DN180"/>
  <c r="DM180"/>
  <c r="DP180"/>
  <c r="DR180"/>
  <c r="DO180"/>
  <c r="DO133"/>
  <c r="DN133"/>
  <c r="DL133"/>
  <c r="DM133"/>
  <c r="DQ133"/>
  <c r="CH82"/>
  <c r="DC82"/>
  <c r="CZ98"/>
  <c r="DG98"/>
  <c r="CX181"/>
  <c r="DC181"/>
  <c r="AK51"/>
  <c r="DB51"/>
  <c r="CW111"/>
  <c r="CV111"/>
  <c r="CX111"/>
  <c r="DB129"/>
  <c r="CG129"/>
  <c r="DH136"/>
  <c r="DJ135"/>
  <c r="DK135"/>
  <c r="DP135"/>
  <c r="CW143"/>
  <c r="CV143"/>
  <c r="CX143"/>
  <c r="DB143"/>
  <c r="DR120"/>
  <c r="DO11"/>
  <c r="DC132"/>
  <c r="DB168"/>
  <c r="DC145"/>
  <c r="CF134"/>
  <c r="DR84"/>
  <c r="DR76"/>
  <c r="DB62"/>
  <c r="DF62"/>
  <c r="DR123"/>
  <c r="DR113"/>
  <c r="DR45"/>
  <c r="DM66"/>
  <c r="DC6"/>
  <c r="DB69"/>
  <c r="DF69"/>
  <c r="CV62"/>
  <c r="CX62"/>
  <c r="DB9"/>
  <c r="DF9"/>
  <c r="DC141"/>
  <c r="DR10"/>
  <c r="CF197"/>
  <c r="DB71"/>
  <c r="DF71"/>
  <c r="DP115"/>
  <c r="CF173"/>
  <c r="CV65"/>
  <c r="CX65"/>
  <c r="CV30"/>
  <c r="CX30"/>
  <c r="DR61"/>
  <c r="DB47"/>
  <c r="DB92"/>
  <c r="DF138"/>
  <c r="DA138"/>
  <c r="DF161"/>
  <c r="DA161"/>
  <c r="DG127"/>
  <c r="CZ127"/>
  <c r="BA16"/>
  <c r="DA99"/>
  <c r="DF99"/>
  <c r="CW128"/>
  <c r="DB128"/>
  <c r="BA54"/>
  <c r="DB54"/>
  <c r="AZ54"/>
  <c r="BB54"/>
  <c r="CZ9"/>
  <c r="DG9"/>
  <c r="AK29"/>
  <c r="DB29"/>
  <c r="DF29"/>
  <c r="DG99"/>
  <c r="CZ99"/>
  <c r="DL132"/>
  <c r="DO132"/>
  <c r="DM132"/>
  <c r="DN132"/>
  <c r="DJ86"/>
  <c r="DK86"/>
  <c r="DH87"/>
  <c r="DB26"/>
  <c r="DF26"/>
  <c r="BA26"/>
  <c r="AZ26"/>
  <c r="BB26"/>
  <c r="DA83"/>
  <c r="DF83"/>
  <c r="DF145"/>
  <c r="DA145"/>
  <c r="CW121"/>
  <c r="CX121"/>
  <c r="CG104"/>
  <c r="DB104"/>
  <c r="BA67"/>
  <c r="DB67"/>
  <c r="DF67"/>
  <c r="BR209"/>
  <c r="DC209"/>
  <c r="CZ209"/>
  <c r="AK11"/>
  <c r="DB11"/>
  <c r="DF11"/>
  <c r="AL42"/>
  <c r="CW82"/>
  <c r="DB82"/>
  <c r="CV82"/>
  <c r="CX82"/>
  <c r="DC184"/>
  <c r="CX184"/>
  <c r="AK19"/>
  <c r="CH144"/>
  <c r="DB109"/>
  <c r="BQ109"/>
  <c r="DO131"/>
  <c r="DM131"/>
  <c r="DN131"/>
  <c r="DL131"/>
  <c r="BA50"/>
  <c r="BB50"/>
  <c r="DB50"/>
  <c r="DF50"/>
  <c r="AL28"/>
  <c r="DC28"/>
  <c r="DA120"/>
  <c r="DF120"/>
  <c r="DA164"/>
  <c r="DF164"/>
  <c r="CH90"/>
  <c r="DC90"/>
  <c r="DA148"/>
  <c r="DF148"/>
  <c r="DO47"/>
  <c r="DL47"/>
  <c r="DP47"/>
  <c r="DM47"/>
  <c r="DN47"/>
  <c r="BA8"/>
  <c r="DB8"/>
  <c r="DF8"/>
  <c r="DB211"/>
  <c r="DA211"/>
  <c r="BQ211"/>
  <c r="AK78"/>
  <c r="DB78"/>
  <c r="CG147"/>
  <c r="DB146"/>
  <c r="CG150"/>
  <c r="DB150"/>
  <c r="DA150"/>
  <c r="CH124"/>
  <c r="DC124"/>
  <c r="CW93"/>
  <c r="CV93"/>
  <c r="CX93"/>
  <c r="DB84"/>
  <c r="DC84"/>
  <c r="BQ84"/>
  <c r="BA79"/>
  <c r="DB79"/>
  <c r="AZ79"/>
  <c r="BB79"/>
  <c r="CH167"/>
  <c r="DC167"/>
  <c r="BN20"/>
  <c r="BQ20"/>
  <c r="BP20"/>
  <c r="BR20"/>
  <c r="DC96"/>
  <c r="CH96"/>
  <c r="DB177"/>
  <c r="DF177"/>
  <c r="CW177"/>
  <c r="DB110"/>
  <c r="BQ110"/>
  <c r="CW123"/>
  <c r="DB123"/>
  <c r="CW108"/>
  <c r="CV108"/>
  <c r="CX108"/>
  <c r="DB63"/>
  <c r="DF63"/>
  <c r="AK63"/>
  <c r="AL51"/>
  <c r="DC51"/>
  <c r="CZ51"/>
  <c r="DO129"/>
  <c r="DM129"/>
  <c r="DL129"/>
  <c r="DN129"/>
  <c r="DQ134"/>
  <c r="DM134"/>
  <c r="DN134"/>
  <c r="DO134"/>
  <c r="DL134"/>
  <c r="BB47"/>
  <c r="DC47"/>
  <c r="CH92"/>
  <c r="DC92"/>
  <c r="DF91"/>
  <c r="DA91"/>
  <c r="DQ66"/>
  <c r="AJ53"/>
  <c r="AL53"/>
  <c r="CV28"/>
  <c r="CX28"/>
  <c r="CV128"/>
  <c r="AJ44"/>
  <c r="DN25"/>
  <c r="DC46"/>
  <c r="CF104"/>
  <c r="DM65"/>
  <c r="DC103"/>
  <c r="DM25"/>
  <c r="DC69"/>
  <c r="DC113"/>
  <c r="BP85"/>
  <c r="BR85"/>
  <c r="DR121"/>
  <c r="DR109"/>
  <c r="AJ70"/>
  <c r="DB102"/>
  <c r="DQ13"/>
  <c r="DR77"/>
  <c r="AZ21"/>
  <c r="BB21"/>
  <c r="DC163"/>
  <c r="DR26"/>
  <c r="CZ95"/>
  <c r="DG95"/>
  <c r="AL54"/>
  <c r="DC54"/>
  <c r="CZ54"/>
  <c r="DB68"/>
  <c r="DF68"/>
  <c r="BA68"/>
  <c r="BA10"/>
  <c r="DB10"/>
  <c r="DF10"/>
  <c r="AL26"/>
  <c r="DC26"/>
  <c r="DA97"/>
  <c r="DF97"/>
  <c r="DC57"/>
  <c r="AL57"/>
  <c r="CZ126"/>
  <c r="DG126"/>
  <c r="CH161"/>
  <c r="DC161"/>
  <c r="DL12"/>
  <c r="DN12"/>
  <c r="CH168"/>
  <c r="CH162"/>
  <c r="DC162"/>
  <c r="CZ138"/>
  <c r="DG138"/>
  <c r="DG180"/>
  <c r="CZ180"/>
  <c r="CH169"/>
  <c r="DC169"/>
  <c r="CZ66"/>
  <c r="DG66"/>
  <c r="BA42"/>
  <c r="AZ42"/>
  <c r="BB42"/>
  <c r="DB42"/>
  <c r="AL31"/>
  <c r="BR111"/>
  <c r="DA127"/>
  <c r="DF127"/>
  <c r="DC109"/>
  <c r="BR109"/>
  <c r="CG131"/>
  <c r="DB131"/>
  <c r="CF131"/>
  <c r="BA23"/>
  <c r="DB23"/>
  <c r="DF23"/>
  <c r="AZ23"/>
  <c r="BB23"/>
  <c r="CG112"/>
  <c r="DB112"/>
  <c r="CH102"/>
  <c r="DC102"/>
  <c r="DF90"/>
  <c r="DA90"/>
  <c r="CG115"/>
  <c r="DB115"/>
  <c r="AZ31"/>
  <c r="BB31"/>
  <c r="BA31"/>
  <c r="DB31"/>
  <c r="DF31"/>
  <c r="DF167"/>
  <c r="DA167"/>
  <c r="BQ111"/>
  <c r="DB111"/>
  <c r="CW165"/>
  <c r="DB165"/>
  <c r="CX165"/>
  <c r="CG101"/>
  <c r="DB101"/>
  <c r="CF101"/>
  <c r="CW176"/>
  <c r="DB176"/>
  <c r="DF176"/>
  <c r="AL213"/>
  <c r="DC213"/>
  <c r="CZ213"/>
  <c r="DC65"/>
  <c r="AL65"/>
  <c r="DF103"/>
  <c r="DA103"/>
  <c r="CG166"/>
  <c r="DB166"/>
  <c r="CF166"/>
  <c r="AK25"/>
  <c r="DB25"/>
  <c r="DF25"/>
  <c r="BB215"/>
  <c r="DC215"/>
  <c r="CZ215"/>
  <c r="DC71"/>
  <c r="AL71"/>
  <c r="CZ87"/>
  <c r="DG87"/>
  <c r="DG148"/>
  <c r="CH143"/>
  <c r="DC142"/>
  <c r="DC135"/>
  <c r="CH136"/>
  <c r="BB76"/>
  <c r="DC76"/>
  <c r="AL27"/>
  <c r="DC27"/>
  <c r="DC77"/>
  <c r="BB77"/>
  <c r="CH125"/>
  <c r="CG171"/>
  <c r="BP16"/>
  <c r="BR16"/>
  <c r="BN16"/>
  <c r="BQ16"/>
  <c r="CX140"/>
  <c r="DC140"/>
  <c r="DF160"/>
  <c r="DA160"/>
  <c r="CX170"/>
  <c r="AK214"/>
  <c r="DB214"/>
  <c r="DA214"/>
  <c r="DM108"/>
  <c r="DN108"/>
  <c r="DL108"/>
  <c r="CV8"/>
  <c r="CX8"/>
  <c r="CW8"/>
  <c r="BA12"/>
  <c r="AZ12"/>
  <c r="BB12"/>
  <c r="DB12"/>
  <c r="DF12"/>
  <c r="CW137"/>
  <c r="DB137"/>
  <c r="CV137"/>
  <c r="CX137"/>
  <c r="DJ168"/>
  <c r="DK168"/>
  <c r="DP79"/>
  <c r="DO79"/>
  <c r="DL79"/>
  <c r="DG136"/>
  <c r="CZ136"/>
  <c r="DR82"/>
  <c r="DB122"/>
  <c r="DQ124"/>
  <c r="DC58"/>
  <c r="CZ58"/>
  <c r="AZ67"/>
  <c r="AJ29"/>
  <c r="DC94"/>
  <c r="DR165"/>
  <c r="DP132"/>
  <c r="AZ8"/>
  <c r="DQ62"/>
  <c r="BP211"/>
  <c r="AZ68"/>
  <c r="BB68"/>
  <c r="CX115"/>
  <c r="DR16"/>
  <c r="DN13"/>
  <c r="DC62"/>
  <c r="DC64"/>
  <c r="DQ25"/>
  <c r="DR162"/>
  <c r="DC164"/>
  <c r="CF147"/>
  <c r="DC147"/>
  <c r="DC210"/>
  <c r="CZ210"/>
  <c r="DC144"/>
  <c r="DP129"/>
  <c r="CV85"/>
  <c r="CX85"/>
  <c r="DR78"/>
  <c r="DR116"/>
  <c r="DF96"/>
  <c r="DA96"/>
  <c r="DE68"/>
  <c r="DJ67"/>
  <c r="DK67"/>
  <c r="CX134"/>
  <c r="DC134"/>
  <c r="CZ175"/>
  <c r="DG175"/>
  <c r="DH30"/>
  <c r="DJ29"/>
  <c r="DK29"/>
  <c r="CW146"/>
  <c r="CV146"/>
  <c r="CX146"/>
  <c r="AL61"/>
  <c r="DC61"/>
  <c r="DF163"/>
  <c r="DA163"/>
  <c r="CZ17"/>
  <c r="DG17"/>
  <c r="DL66"/>
  <c r="DP66"/>
  <c r="DO66"/>
  <c r="CH112"/>
  <c r="DC112"/>
  <c r="CW141"/>
  <c r="DB141"/>
  <c r="CD19"/>
  <c r="CG19"/>
  <c r="CF19"/>
  <c r="CH19"/>
  <c r="AL32"/>
  <c r="DC32"/>
  <c r="DC93"/>
  <c r="DB93"/>
  <c r="BQ93"/>
  <c r="AL16"/>
  <c r="AK30"/>
  <c r="DB30"/>
  <c r="DF30"/>
  <c r="CG108"/>
  <c r="CF108"/>
  <c r="CH108"/>
  <c r="DB108"/>
  <c r="DG182"/>
  <c r="CZ182"/>
  <c r="CV18"/>
  <c r="CX18"/>
  <c r="CW18"/>
  <c r="DB88"/>
  <c r="CG88"/>
  <c r="CF88"/>
  <c r="CW51"/>
  <c r="CV51"/>
  <c r="CX51"/>
  <c r="CW110"/>
  <c r="CV110"/>
  <c r="CX110"/>
  <c r="DG83"/>
  <c r="CZ83"/>
  <c r="CW104"/>
  <c r="CV104"/>
  <c r="CX104"/>
  <c r="DP62"/>
  <c r="DO62"/>
  <c r="DL62"/>
  <c r="DF77"/>
  <c r="DA77"/>
  <c r="CW84"/>
  <c r="CV84"/>
  <c r="CX84"/>
  <c r="DA95"/>
  <c r="DF95"/>
  <c r="AK61"/>
  <c r="DB61"/>
  <c r="DF61"/>
  <c r="DB86"/>
  <c r="CG86"/>
  <c r="CF86"/>
  <c r="DN83"/>
  <c r="DM83"/>
  <c r="DL83"/>
  <c r="DN115"/>
  <c r="DM115"/>
  <c r="DL115"/>
  <c r="CZ91"/>
  <c r="DG91"/>
  <c r="AL68"/>
  <c r="CH129"/>
  <c r="DC129"/>
  <c r="CH201"/>
  <c r="DC201"/>
  <c r="CZ201"/>
  <c r="DA162"/>
  <c r="DF162"/>
  <c r="CG136"/>
  <c r="DB135"/>
  <c r="BN13"/>
  <c r="BP13"/>
  <c r="DF147"/>
  <c r="DA147"/>
  <c r="BA76"/>
  <c r="DB76"/>
  <c r="DC79"/>
  <c r="AL79"/>
  <c r="DA126"/>
  <c r="DF126"/>
  <c r="CW125"/>
  <c r="DB125"/>
  <c r="CV125"/>
  <c r="CX125"/>
  <c r="DG116"/>
  <c r="CZ116"/>
  <c r="CW140"/>
  <c r="DB140"/>
  <c r="BA46"/>
  <c r="DB46"/>
  <c r="DC12"/>
  <c r="AL12"/>
  <c r="DE148"/>
  <c r="CV61"/>
  <c r="CX61"/>
  <c r="CW61"/>
  <c r="DC137"/>
  <c r="CH138"/>
  <c r="DO167"/>
  <c r="DN167"/>
  <c r="DL167"/>
  <c r="DM167"/>
  <c r="DQ167"/>
  <c r="AK57"/>
  <c r="DB57"/>
  <c r="DF57"/>
  <c r="DR122"/>
  <c r="CF114"/>
  <c r="DQ166"/>
  <c r="DR127"/>
  <c r="DM28"/>
  <c r="DN11"/>
  <c r="DP11"/>
  <c r="DQ11"/>
  <c r="DR11"/>
  <c r="DQ12"/>
  <c r="DM62"/>
  <c r="BP105"/>
  <c r="BR105"/>
  <c r="AJ25"/>
  <c r="CV102"/>
  <c r="CX102"/>
  <c r="BP84"/>
  <c r="BR84"/>
  <c r="DP124"/>
  <c r="DR27"/>
  <c r="CV70"/>
  <c r="CX70"/>
  <c r="CV177"/>
  <c r="DO12"/>
  <c r="DR111"/>
  <c r="DQ67"/>
  <c r="AJ63"/>
  <c r="AZ18"/>
  <c r="DQ65"/>
  <c r="DB169"/>
  <c r="DC199"/>
  <c r="CZ199"/>
  <c r="CV13"/>
  <c r="CX13"/>
  <c r="DC122"/>
  <c r="CZ123"/>
  <c r="DG149"/>
  <c r="DC139"/>
  <c r="CH139"/>
  <c r="BR13"/>
  <c r="DC13"/>
  <c r="DP29"/>
  <c r="DL29"/>
  <c r="DO29"/>
  <c r="DQ29"/>
  <c r="DN29"/>
  <c r="BB67"/>
  <c r="DC67"/>
  <c r="DF166"/>
  <c r="DA166"/>
  <c r="CH166"/>
  <c r="DC166"/>
  <c r="DA115"/>
  <c r="DF115"/>
  <c r="CZ69"/>
  <c r="DG69"/>
  <c r="DG92"/>
  <c r="CZ92"/>
  <c r="DA79"/>
  <c r="DF79"/>
  <c r="DG184"/>
  <c r="CZ184"/>
  <c r="DL86"/>
  <c r="DM86"/>
  <c r="DN86"/>
  <c r="DP86"/>
  <c r="DQ86"/>
  <c r="CZ132"/>
  <c r="DG132"/>
  <c r="DF143"/>
  <c r="DA143"/>
  <c r="DF124"/>
  <c r="DA124"/>
  <c r="CZ165"/>
  <c r="DG165"/>
  <c r="DF85"/>
  <c r="DA85"/>
  <c r="CH97"/>
  <c r="DC97"/>
  <c r="DG160"/>
  <c r="CZ160"/>
  <c r="DA58"/>
  <c r="DF58"/>
  <c r="DG122"/>
  <c r="CZ122"/>
  <c r="CH171"/>
  <c r="CZ137"/>
  <c r="DG137"/>
  <c r="DA86"/>
  <c r="DF86"/>
  <c r="DF88"/>
  <c r="DA88"/>
  <c r="DO67"/>
  <c r="DP67"/>
  <c r="DL67"/>
  <c r="DM67"/>
  <c r="DN67"/>
  <c r="DR67"/>
  <c r="CZ144"/>
  <c r="DG144"/>
  <c r="DG64"/>
  <c r="CZ64"/>
  <c r="DG94"/>
  <c r="CZ94"/>
  <c r="DA165"/>
  <c r="DF165"/>
  <c r="DG109"/>
  <c r="CZ109"/>
  <c r="DG161"/>
  <c r="CZ161"/>
  <c r="CZ26"/>
  <c r="DG26"/>
  <c r="DF102"/>
  <c r="DA102"/>
  <c r="CZ46"/>
  <c r="DG46"/>
  <c r="CZ124"/>
  <c r="DG124"/>
  <c r="DJ87"/>
  <c r="DK87"/>
  <c r="DH88"/>
  <c r="DG141"/>
  <c r="CZ141"/>
  <c r="DA168"/>
  <c r="DF168"/>
  <c r="CZ82"/>
  <c r="DG82"/>
  <c r="CH100"/>
  <c r="DC100"/>
  <c r="DG115"/>
  <c r="CZ115"/>
  <c r="DA133"/>
  <c r="DF133"/>
  <c r="DF46"/>
  <c r="DA46"/>
  <c r="DG32"/>
  <c r="CZ32"/>
  <c r="DG27"/>
  <c r="CZ27"/>
  <c r="CZ65"/>
  <c r="DG65"/>
  <c r="DA112"/>
  <c r="DF112"/>
  <c r="DF110"/>
  <c r="DA110"/>
  <c r="DA128"/>
  <c r="DF128"/>
  <c r="CZ145"/>
  <c r="DG145"/>
  <c r="DA129"/>
  <c r="DF129"/>
  <c r="DF100"/>
  <c r="DA100"/>
  <c r="DG11"/>
  <c r="CZ11"/>
  <c r="DG176"/>
  <c r="CZ176"/>
  <c r="DR65"/>
  <c r="DR115"/>
  <c r="DM29"/>
  <c r="DC23"/>
  <c r="DR13"/>
  <c r="DC19"/>
  <c r="DR79"/>
  <c r="DR12"/>
  <c r="DR47"/>
  <c r="DC110"/>
  <c r="DR166"/>
  <c r="DG129"/>
  <c r="CZ129"/>
  <c r="DQ168"/>
  <c r="DO168"/>
  <c r="DN168"/>
  <c r="DM168"/>
  <c r="DL168"/>
  <c r="DG162"/>
  <c r="CZ162"/>
  <c r="DF51"/>
  <c r="DA51"/>
  <c r="DA142"/>
  <c r="DF142"/>
  <c r="DG85"/>
  <c r="CZ85"/>
  <c r="DA140"/>
  <c r="DF140"/>
  <c r="DE69"/>
  <c r="DJ68"/>
  <c r="DK68"/>
  <c r="DC211"/>
  <c r="CZ211"/>
  <c r="BR211"/>
  <c r="CZ170"/>
  <c r="DG76"/>
  <c r="CZ76"/>
  <c r="DC173"/>
  <c r="CZ173"/>
  <c r="CH173"/>
  <c r="CX177"/>
  <c r="DC177"/>
  <c r="DA125"/>
  <c r="DF125"/>
  <c r="DC86"/>
  <c r="CH86"/>
  <c r="CH88"/>
  <c r="DC88"/>
  <c r="DG77"/>
  <c r="CZ77"/>
  <c r="DG167"/>
  <c r="CZ167"/>
  <c r="DA78"/>
  <c r="DF78"/>
  <c r="DH183"/>
  <c r="DJ182"/>
  <c r="DK182"/>
  <c r="BB18"/>
  <c r="DC18"/>
  <c r="DA93"/>
  <c r="DF93"/>
  <c r="DG140"/>
  <c r="CZ140"/>
  <c r="DF131"/>
  <c r="DA131"/>
  <c r="DF104"/>
  <c r="DA104"/>
  <c r="DF54"/>
  <c r="DA54"/>
  <c r="CZ6"/>
  <c r="DG6"/>
  <c r="DA139"/>
  <c r="DF139"/>
  <c r="DG89"/>
  <c r="CZ89"/>
  <c r="DA44"/>
  <c r="DF44"/>
  <c r="CH114"/>
  <c r="DC114"/>
  <c r="DF135"/>
  <c r="DA135"/>
  <c r="DG135"/>
  <c r="CZ135"/>
  <c r="DG71"/>
  <c r="CZ71"/>
  <c r="CH101"/>
  <c r="DC101"/>
  <c r="CH131"/>
  <c r="DC131"/>
  <c r="DG169"/>
  <c r="CZ169"/>
  <c r="CZ163"/>
  <c r="DG163"/>
  <c r="CX128"/>
  <c r="DC128"/>
  <c r="DF123"/>
  <c r="DA123"/>
  <c r="CZ84"/>
  <c r="DG84"/>
  <c r="DA146"/>
  <c r="DF146"/>
  <c r="DF47"/>
  <c r="DA47"/>
  <c r="CH197"/>
  <c r="DC197"/>
  <c r="CZ197"/>
  <c r="DM135"/>
  <c r="DN135"/>
  <c r="DL135"/>
  <c r="DO135"/>
  <c r="DQ135"/>
  <c r="DG181"/>
  <c r="CZ181"/>
  <c r="DA89"/>
  <c r="DF89"/>
  <c r="DG121"/>
  <c r="CZ121"/>
  <c r="CZ30"/>
  <c r="DG30"/>
  <c r="DR25"/>
  <c r="DR131"/>
  <c r="DC31"/>
  <c r="DC42"/>
  <c r="DR132"/>
  <c r="DC68"/>
  <c r="DR108"/>
  <c r="DC168"/>
  <c r="DC143"/>
  <c r="DR133"/>
  <c r="DC108"/>
  <c r="DR28"/>
  <c r="CH147"/>
  <c r="DC146"/>
  <c r="DG62"/>
  <c r="CZ62"/>
  <c r="DA111"/>
  <c r="DF111"/>
  <c r="DC70"/>
  <c r="AL70"/>
  <c r="AL29"/>
  <c r="DC29"/>
  <c r="DA171"/>
  <c r="CZ28"/>
  <c r="DG28"/>
  <c r="AL63"/>
  <c r="DC63"/>
  <c r="DC25"/>
  <c r="AL25"/>
  <c r="DG12"/>
  <c r="CZ12"/>
  <c r="DF76"/>
  <c r="DA76"/>
  <c r="DG93"/>
  <c r="CZ93"/>
  <c r="DG61"/>
  <c r="CZ61"/>
  <c r="CZ134"/>
  <c r="DG134"/>
  <c r="CZ113"/>
  <c r="DG113"/>
  <c r="CH104"/>
  <c r="DC104"/>
  <c r="CH134"/>
  <c r="DC133"/>
  <c r="CZ10"/>
  <c r="DG10"/>
  <c r="DG79"/>
  <c r="CZ79"/>
  <c r="DA108"/>
  <c r="DF108"/>
  <c r="DG112"/>
  <c r="CZ112"/>
  <c r="DA122"/>
  <c r="DF122"/>
  <c r="DA137"/>
  <c r="DF137"/>
  <c r="DG142"/>
  <c r="CZ142"/>
  <c r="DF101"/>
  <c r="DA101"/>
  <c r="CZ102"/>
  <c r="DG102"/>
  <c r="DA84"/>
  <c r="DF84"/>
  <c r="DH137"/>
  <c r="DJ136"/>
  <c r="DK136"/>
  <c r="CZ120"/>
  <c r="DG120"/>
  <c r="DL181"/>
  <c r="DQ181"/>
  <c r="DR181"/>
  <c r="DO181"/>
  <c r="DP181"/>
  <c r="DN181"/>
  <c r="DM181"/>
  <c r="DF169"/>
  <c r="DA169"/>
  <c r="CZ147"/>
  <c r="DG147"/>
  <c r="BQ13"/>
  <c r="DB13"/>
  <c r="DF13"/>
  <c r="DA141"/>
  <c r="DF141"/>
  <c r="DH31"/>
  <c r="DJ30"/>
  <c r="DK30"/>
  <c r="CZ164"/>
  <c r="DG164"/>
  <c r="BB8"/>
  <c r="DC8"/>
  <c r="DJ169"/>
  <c r="DK169"/>
  <c r="DG103"/>
  <c r="CZ103"/>
  <c r="DC44"/>
  <c r="AL44"/>
  <c r="CZ47"/>
  <c r="DG47"/>
  <c r="DG96"/>
  <c r="CZ96"/>
  <c r="DG90"/>
  <c r="CZ90"/>
  <c r="DA109"/>
  <c r="DF109"/>
  <c r="DF82"/>
  <c r="DA82"/>
  <c r="DF92"/>
  <c r="DA92"/>
  <c r="DA114"/>
  <c r="DF114"/>
  <c r="CZ78"/>
  <c r="DG78"/>
  <c r="DR66"/>
  <c r="DO86"/>
  <c r="DB19"/>
  <c r="DF19"/>
  <c r="DP168"/>
  <c r="DR134"/>
  <c r="DR167"/>
  <c r="DR83"/>
  <c r="DR62"/>
  <c r="DC16"/>
  <c r="DC125"/>
  <c r="DC111"/>
  <c r="DR129"/>
  <c r="DB16"/>
  <c r="DF16"/>
  <c r="DR124"/>
  <c r="CZ139"/>
  <c r="DG139"/>
  <c r="DG168"/>
  <c r="CZ168"/>
  <c r="CZ128"/>
  <c r="DG128"/>
  <c r="DJ183"/>
  <c r="DK183"/>
  <c r="DH184"/>
  <c r="DJ184"/>
  <c r="DK184"/>
  <c r="DE70"/>
  <c r="DJ69"/>
  <c r="DK69"/>
  <c r="DG13"/>
  <c r="CZ13"/>
  <c r="DG125"/>
  <c r="CZ125"/>
  <c r="DG8"/>
  <c r="CZ8"/>
  <c r="CZ31"/>
  <c r="DG31"/>
  <c r="CZ131"/>
  <c r="DG131"/>
  <c r="DL182"/>
  <c r="DN182"/>
  <c r="DO182"/>
  <c r="DM182"/>
  <c r="DP182"/>
  <c r="DQ182"/>
  <c r="DR182"/>
  <c r="CZ88"/>
  <c r="DG88"/>
  <c r="DO68"/>
  <c r="DP68"/>
  <c r="DL68"/>
  <c r="DQ68"/>
  <c r="DN68"/>
  <c r="DM68"/>
  <c r="DG19"/>
  <c r="CZ19"/>
  <c r="CZ111"/>
  <c r="DG111"/>
  <c r="DH138"/>
  <c r="DJ137"/>
  <c r="DK137"/>
  <c r="CZ70"/>
  <c r="DG70"/>
  <c r="CZ108"/>
  <c r="DG108"/>
  <c r="DR29"/>
  <c r="CZ100"/>
  <c r="DG100"/>
  <c r="DJ88"/>
  <c r="DK88"/>
  <c r="DH89"/>
  <c r="DG67"/>
  <c r="CZ67"/>
  <c r="CZ16"/>
  <c r="DG16"/>
  <c r="DG104"/>
  <c r="CZ104"/>
  <c r="CZ63"/>
  <c r="DG63"/>
  <c r="DG18"/>
  <c r="CZ18"/>
  <c r="CZ166"/>
  <c r="DG166"/>
  <c r="DH32"/>
  <c r="DJ32"/>
  <c r="DK32"/>
  <c r="DJ31"/>
  <c r="DK31"/>
  <c r="DG25"/>
  <c r="CZ25"/>
  <c r="DR135"/>
  <c r="CZ114"/>
  <c r="DG114"/>
  <c r="DG23"/>
  <c r="CZ23"/>
  <c r="DM169"/>
  <c r="DL169"/>
  <c r="DO169"/>
  <c r="DN169"/>
  <c r="DP169"/>
  <c r="DQ169"/>
  <c r="CZ177"/>
  <c r="DG177"/>
  <c r="DP30"/>
  <c r="DL30"/>
  <c r="DO30"/>
  <c r="DN30"/>
  <c r="DM30"/>
  <c r="DQ30"/>
  <c r="CZ133"/>
  <c r="DG133"/>
  <c r="DG29"/>
  <c r="CZ29"/>
  <c r="CZ146"/>
  <c r="DG146"/>
  <c r="DG68"/>
  <c r="CZ68"/>
  <c r="DG110"/>
  <c r="CZ110"/>
  <c r="CZ171"/>
  <c r="DR168"/>
  <c r="CZ101"/>
  <c r="DG101"/>
  <c r="CZ143"/>
  <c r="DG143"/>
  <c r="DN136"/>
  <c r="DO136"/>
  <c r="DM136"/>
  <c r="DL136"/>
  <c r="DP136"/>
  <c r="DQ136"/>
  <c r="DG44"/>
  <c r="CZ44"/>
  <c r="CZ86"/>
  <c r="DG86"/>
  <c r="DM87"/>
  <c r="DN87"/>
  <c r="DL87"/>
  <c r="DO87"/>
  <c r="DP87"/>
  <c r="DQ87"/>
  <c r="DG97"/>
  <c r="CZ97"/>
  <c r="DR86"/>
  <c r="DP32"/>
  <c r="DO32"/>
  <c r="DL32"/>
  <c r="DQ32"/>
  <c r="DN32"/>
  <c r="DM32"/>
  <c r="DO31"/>
  <c r="DP31"/>
  <c r="DL31"/>
  <c r="DQ31"/>
  <c r="DN31"/>
  <c r="DM31"/>
  <c r="DH139"/>
  <c r="DJ138"/>
  <c r="DK138"/>
  <c r="DR136"/>
  <c r="DR169"/>
  <c r="DM88"/>
  <c r="DL88"/>
  <c r="DN88"/>
  <c r="DO88"/>
  <c r="DP88"/>
  <c r="DQ88"/>
  <c r="DR88"/>
  <c r="DL137"/>
  <c r="DO137"/>
  <c r="DM137"/>
  <c r="DN137"/>
  <c r="DQ137"/>
  <c r="DP137"/>
  <c r="DM183"/>
  <c r="DL183"/>
  <c r="DO183"/>
  <c r="DP183"/>
  <c r="DN183"/>
  <c r="DQ183"/>
  <c r="DR183"/>
  <c r="DH90"/>
  <c r="DJ89"/>
  <c r="DK89"/>
  <c r="DN184"/>
  <c r="DL184"/>
  <c r="DO184"/>
  <c r="DP184"/>
  <c r="DM184"/>
  <c r="DQ184"/>
  <c r="DR184"/>
  <c r="DJ70"/>
  <c r="DK70"/>
  <c r="DE71"/>
  <c r="DJ71"/>
  <c r="DK71"/>
  <c r="DL69"/>
  <c r="DO69"/>
  <c r="DP69"/>
  <c r="DQ69"/>
  <c r="DM69"/>
  <c r="DN69"/>
  <c r="DR30"/>
  <c r="DR68"/>
  <c r="DR87"/>
  <c r="DH91"/>
  <c r="DJ90"/>
  <c r="DK90"/>
  <c r="DL70"/>
  <c r="DM70"/>
  <c r="DN70"/>
  <c r="DO70"/>
  <c r="DP70"/>
  <c r="DQ70"/>
  <c r="DR70"/>
  <c r="DQ89"/>
  <c r="DM89"/>
  <c r="DN89"/>
  <c r="DL89"/>
  <c r="DP89"/>
  <c r="DO89"/>
  <c r="DH140"/>
  <c r="DJ139"/>
  <c r="DK139"/>
  <c r="DO71"/>
  <c r="DP71"/>
  <c r="DL71"/>
  <c r="DQ71"/>
  <c r="DM71"/>
  <c r="DN71"/>
  <c r="DM138"/>
  <c r="DL138"/>
  <c r="DN138"/>
  <c r="DO138"/>
  <c r="DP138"/>
  <c r="DQ138"/>
  <c r="DR32"/>
  <c r="DR69"/>
  <c r="DR137"/>
  <c r="DR31"/>
  <c r="DN90"/>
  <c r="DL90"/>
  <c r="DM90"/>
  <c r="DO90"/>
  <c r="DP90"/>
  <c r="DQ90"/>
  <c r="DR90"/>
  <c r="DH141"/>
  <c r="DJ140"/>
  <c r="DK140"/>
  <c r="DP139"/>
  <c r="DN139"/>
  <c r="DO139"/>
  <c r="DL139"/>
  <c r="DM139"/>
  <c r="DQ139"/>
  <c r="DJ91"/>
  <c r="DK91"/>
  <c r="DH92"/>
  <c r="DR71"/>
  <c r="DR89"/>
  <c r="DR138"/>
  <c r="DL91"/>
  <c r="DM91"/>
  <c r="DN91"/>
  <c r="DO91"/>
  <c r="DQ91"/>
  <c r="DP91"/>
  <c r="DH142"/>
  <c r="DJ141"/>
  <c r="DK141"/>
  <c r="DJ92"/>
  <c r="DK92"/>
  <c r="DH93"/>
  <c r="DL140"/>
  <c r="DO140"/>
  <c r="DM140"/>
  <c r="DN140"/>
  <c r="DP140"/>
  <c r="DQ140"/>
  <c r="DR139"/>
  <c r="DR140"/>
  <c r="DJ93"/>
  <c r="DK93"/>
  <c r="DH94"/>
  <c r="DH143"/>
  <c r="DJ142"/>
  <c r="DK142"/>
  <c r="DL141"/>
  <c r="DO141"/>
  <c r="DM141"/>
  <c r="DN141"/>
  <c r="DP141"/>
  <c r="DQ141"/>
  <c r="DN92"/>
  <c r="DL92"/>
  <c r="DM92"/>
  <c r="DQ92"/>
  <c r="DP92"/>
  <c r="DO92"/>
  <c r="DR91"/>
  <c r="DJ94"/>
  <c r="DK94"/>
  <c r="DH95"/>
  <c r="DH144"/>
  <c r="DJ143"/>
  <c r="DK143"/>
  <c r="DL142"/>
  <c r="DO142"/>
  <c r="DM142"/>
  <c r="DN142"/>
  <c r="DQ142"/>
  <c r="DP142"/>
  <c r="DM93"/>
  <c r="DL93"/>
  <c r="DN93"/>
  <c r="DO93"/>
  <c r="DQ93"/>
  <c r="DP93"/>
  <c r="DR92"/>
  <c r="DR141"/>
  <c r="DJ95"/>
  <c r="DK95"/>
  <c r="DH96"/>
  <c r="DH145"/>
  <c r="DJ144"/>
  <c r="DK144"/>
  <c r="DN143"/>
  <c r="DO143"/>
  <c r="DM143"/>
  <c r="DL143"/>
  <c r="DQ143"/>
  <c r="DP143"/>
  <c r="DL94"/>
  <c r="DM94"/>
  <c r="DN94"/>
  <c r="DO94"/>
  <c r="DP94"/>
  <c r="DQ94"/>
  <c r="DR94"/>
  <c r="DR93"/>
  <c r="DR142"/>
  <c r="DH97"/>
  <c r="DJ96"/>
  <c r="DK96"/>
  <c r="DH146"/>
  <c r="DJ145"/>
  <c r="DK145"/>
  <c r="DL144"/>
  <c r="DN144"/>
  <c r="DO144"/>
  <c r="DM144"/>
  <c r="DP144"/>
  <c r="DQ144"/>
  <c r="DN95"/>
  <c r="DL95"/>
  <c r="DM95"/>
  <c r="DQ95"/>
  <c r="DP95"/>
  <c r="DO95"/>
  <c r="DR143"/>
  <c r="DL96"/>
  <c r="DN96"/>
  <c r="DM96"/>
  <c r="DQ96"/>
  <c r="DO96"/>
  <c r="DP96"/>
  <c r="DH147"/>
  <c r="DJ146"/>
  <c r="DK146"/>
  <c r="DN145"/>
  <c r="DL145"/>
  <c r="DM145"/>
  <c r="DO145"/>
  <c r="DP145"/>
  <c r="DQ145"/>
  <c r="DJ97"/>
  <c r="DK97"/>
  <c r="DH98"/>
  <c r="DR95"/>
  <c r="DR144"/>
  <c r="DR145"/>
  <c r="DH99"/>
  <c r="DJ98"/>
  <c r="DK98"/>
  <c r="DR96"/>
  <c r="DN97"/>
  <c r="DL97"/>
  <c r="DM97"/>
  <c r="DP97"/>
  <c r="DQ97"/>
  <c r="DO97"/>
  <c r="DH148"/>
  <c r="DJ147"/>
  <c r="DK147"/>
  <c r="DN146"/>
  <c r="DO146"/>
  <c r="DM146"/>
  <c r="DL146"/>
  <c r="DQ146"/>
  <c r="DP146"/>
  <c r="DJ99"/>
  <c r="DK99"/>
  <c r="DH100"/>
  <c r="DH149"/>
  <c r="DJ149"/>
  <c r="DK149"/>
  <c r="DJ148"/>
  <c r="DK148"/>
  <c r="DL147"/>
  <c r="DO147"/>
  <c r="DM147"/>
  <c r="DN147"/>
  <c r="DQ147"/>
  <c r="DP147"/>
  <c r="DO98"/>
  <c r="DM98"/>
  <c r="DL98"/>
  <c r="DN98"/>
  <c r="DQ98"/>
  <c r="DP98"/>
  <c r="DR97"/>
  <c r="DR146"/>
  <c r="DP149"/>
  <c r="DN149"/>
  <c r="DQ149"/>
  <c r="DL149"/>
  <c r="DO149"/>
  <c r="DM149"/>
  <c r="DL148"/>
  <c r="DO148"/>
  <c r="DM148"/>
  <c r="DN148"/>
  <c r="DQ148"/>
  <c r="DP148"/>
  <c r="DJ100"/>
  <c r="DK100"/>
  <c r="DH101"/>
  <c r="DR98"/>
  <c r="DM99"/>
  <c r="DN99"/>
  <c r="DL99"/>
  <c r="DO99"/>
  <c r="DQ99"/>
  <c r="DP99"/>
  <c r="DR147"/>
  <c r="DR99"/>
  <c r="DR149"/>
  <c r="DN100"/>
  <c r="DM100"/>
  <c r="DL100"/>
  <c r="DO100"/>
  <c r="DP100"/>
  <c r="DQ100"/>
  <c r="DJ101"/>
  <c r="DK101"/>
  <c r="DH102"/>
  <c r="DN101"/>
  <c r="DL101"/>
  <c r="DM101"/>
  <c r="DP101"/>
  <c r="DQ101"/>
  <c r="DO101"/>
  <c r="DH103"/>
  <c r="DJ102"/>
  <c r="DK102"/>
  <c r="DR100"/>
  <c r="DH104"/>
  <c r="DJ104"/>
  <c r="DK104"/>
  <c r="DJ103"/>
  <c r="DK103"/>
  <c r="DR101"/>
  <c r="DN102"/>
  <c r="DM102"/>
  <c r="DL102"/>
  <c r="DO102"/>
  <c r="DP102"/>
  <c r="DQ102"/>
  <c r="DN103"/>
  <c r="DL103"/>
  <c r="DM103"/>
  <c r="DO103"/>
  <c r="DP103"/>
  <c r="DQ103"/>
  <c r="DR102"/>
  <c r="DN104"/>
  <c r="DL104"/>
  <c r="DM104"/>
  <c r="DO104"/>
  <c r="DP104"/>
  <c r="DQ104"/>
  <c r="DR104"/>
  <c r="DR103"/>
  <c r="CV130" i="4" l="1"/>
  <c r="DB130"/>
  <c r="CW130"/>
  <c r="DN91"/>
  <c r="DR91" s="1"/>
  <c r="DM91"/>
  <c r="DQ91"/>
  <c r="DO91"/>
  <c r="DL91"/>
  <c r="AZ64"/>
  <c r="BB64" s="1"/>
  <c r="BA64"/>
  <c r="DF81"/>
  <c r="DA81"/>
  <c r="AY34"/>
  <c r="CI34"/>
  <c r="CV124"/>
  <c r="CX124" s="1"/>
  <c r="CW124"/>
  <c r="CV80"/>
  <c r="CX80" s="1"/>
  <c r="CW80"/>
  <c r="DO153"/>
  <c r="DM153"/>
  <c r="DL153"/>
  <c r="DP153"/>
  <c r="CW131"/>
  <c r="CV131"/>
  <c r="CX131" s="1"/>
  <c r="DB131"/>
  <c r="CV122"/>
  <c r="CX122" s="1"/>
  <c r="CW122"/>
  <c r="DB122"/>
  <c r="DF122" s="1"/>
  <c r="CV94"/>
  <c r="CX94" s="1"/>
  <c r="CW94"/>
  <c r="AZ58"/>
  <c r="BB58" s="1"/>
  <c r="DB58"/>
  <c r="BA58"/>
  <c r="DH34"/>
  <c r="DH35" s="1"/>
  <c r="DH36" s="1"/>
  <c r="DH37" s="1"/>
  <c r="DH38" s="1"/>
  <c r="DJ38" s="1"/>
  <c r="DK38" s="1"/>
  <c r="CW83"/>
  <c r="CV83"/>
  <c r="CX83" s="1"/>
  <c r="CG97"/>
  <c r="DB97"/>
  <c r="DG98"/>
  <c r="CZ98"/>
  <c r="CW100"/>
  <c r="CV100"/>
  <c r="CX100" s="1"/>
  <c r="CV151"/>
  <c r="CX151" s="1"/>
  <c r="DB151"/>
  <c r="CW151"/>
  <c r="DH25"/>
  <c r="DH26" s="1"/>
  <c r="BA183"/>
  <c r="AZ183"/>
  <c r="BB183" s="1"/>
  <c r="CV20"/>
  <c r="CX20" s="1"/>
  <c r="DO93"/>
  <c r="AY12"/>
  <c r="CF94"/>
  <c r="DB94"/>
  <c r="CG94"/>
  <c r="AM18"/>
  <c r="DH108"/>
  <c r="DH109" s="1"/>
  <c r="DJ109" s="1"/>
  <c r="DK109" s="1"/>
  <c r="DP109" s="1"/>
  <c r="DJ107"/>
  <c r="DK107" s="1"/>
  <c r="DA50"/>
  <c r="DF50"/>
  <c r="CW48"/>
  <c r="CV48"/>
  <c r="CX48" s="1"/>
  <c r="CW119"/>
  <c r="DB119"/>
  <c r="CV119"/>
  <c r="CX119" s="1"/>
  <c r="CV53"/>
  <c r="CX53" s="1"/>
  <c r="CW53"/>
  <c r="CV87"/>
  <c r="CX87" s="1"/>
  <c r="CW87"/>
  <c r="CV123"/>
  <c r="CX123" s="1"/>
  <c r="CW123"/>
  <c r="CW101"/>
  <c r="CV101"/>
  <c r="CX101" s="1"/>
  <c r="CW105"/>
  <c r="CV105"/>
  <c r="CX105" s="1"/>
  <c r="DB105"/>
  <c r="DP48"/>
  <c r="DO48"/>
  <c r="DL48"/>
  <c r="CW120"/>
  <c r="CV120"/>
  <c r="CX120" s="1"/>
  <c r="DB120"/>
  <c r="CW91"/>
  <c r="CV91"/>
  <c r="CX91" s="1"/>
  <c r="DP49"/>
  <c r="DQ49"/>
  <c r="CV62"/>
  <c r="CX62" s="1"/>
  <c r="CW62"/>
  <c r="DC119"/>
  <c r="DC134"/>
  <c r="CW57"/>
  <c r="CV57"/>
  <c r="CX57" s="1"/>
  <c r="CW138"/>
  <c r="CV138"/>
  <c r="CX138" s="1"/>
  <c r="CZ51"/>
  <c r="DG51"/>
  <c r="BA83"/>
  <c r="AZ83"/>
  <c r="BB83" s="1"/>
  <c r="DB83"/>
  <c r="DA83" s="1"/>
  <c r="DC111"/>
  <c r="CX111"/>
  <c r="CZ118"/>
  <c r="DG118"/>
  <c r="CW129"/>
  <c r="CV129"/>
  <c r="CX129" s="1"/>
  <c r="DB129"/>
  <c r="DC117"/>
  <c r="CH117"/>
  <c r="DB106"/>
  <c r="CW106"/>
  <c r="CV106"/>
  <c r="CX106" s="1"/>
  <c r="BC17"/>
  <c r="AY17"/>
  <c r="CI39"/>
  <c r="AY39"/>
  <c r="CW115"/>
  <c r="DB115"/>
  <c r="CV115"/>
  <c r="DC53"/>
  <c r="AL53"/>
  <c r="CW141"/>
  <c r="CV141"/>
  <c r="CX141" s="1"/>
  <c r="CT20"/>
  <c r="CW20" s="1"/>
  <c r="BN17"/>
  <c r="BQ17" s="1"/>
  <c r="DQ107"/>
  <c r="DC93"/>
  <c r="DC91"/>
  <c r="AI8"/>
  <c r="DB111"/>
  <c r="CF107"/>
  <c r="CH107" s="1"/>
  <c r="AZ82"/>
  <c r="BB82" s="1"/>
  <c r="DJ50"/>
  <c r="DK50" s="1"/>
  <c r="CW134"/>
  <c r="AR26"/>
  <c r="CN76"/>
  <c r="BX16"/>
  <c r="CE16" s="1"/>
  <c r="CG169"/>
  <c r="DP92"/>
  <c r="BQ175"/>
  <c r="CW51"/>
  <c r="CV134"/>
  <c r="CX134" s="1"/>
  <c r="DC59"/>
  <c r="BH6"/>
  <c r="BN6" s="1"/>
  <c r="BQ6" s="1"/>
  <c r="CC6"/>
  <c r="CE6" s="1"/>
  <c r="AR10"/>
  <c r="AX10" s="1"/>
  <c r="BM10"/>
  <c r="BS10" s="1"/>
  <c r="CD10" s="1"/>
  <c r="CG10" s="1"/>
  <c r="AG9"/>
  <c r="AM9" s="1"/>
  <c r="AX9" s="1"/>
  <c r="AG33"/>
  <c r="AM33" s="1"/>
  <c r="CF126"/>
  <c r="DB99"/>
  <c r="DA99" s="1"/>
  <c r="DF93"/>
  <c r="CV81"/>
  <c r="CX81" s="1"/>
  <c r="CV153"/>
  <c r="DC153" s="1"/>
  <c r="CN75"/>
  <c r="DI75" s="1"/>
  <c r="CW140"/>
  <c r="DF126"/>
  <c r="CW99"/>
  <c r="DO92"/>
  <c r="DN92"/>
  <c r="DA117"/>
  <c r="DB60"/>
  <c r="DF60" s="1"/>
  <c r="DB53"/>
  <c r="CH134"/>
  <c r="CW50"/>
  <c r="DQ48"/>
  <c r="AZ54"/>
  <c r="BB54" s="1"/>
  <c r="CF93"/>
  <c r="CH93" s="1"/>
  <c r="CV55"/>
  <c r="CX55" s="1"/>
  <c r="AW10"/>
  <c r="AR20"/>
  <c r="AY20" s="1"/>
  <c r="BM20"/>
  <c r="BS20" s="1"/>
  <c r="CF20" s="1"/>
  <c r="CH20" s="1"/>
  <c r="BN18"/>
  <c r="BQ18" s="1"/>
  <c r="AG73"/>
  <c r="AB16"/>
  <c r="AH16" s="1"/>
  <c r="AW23"/>
  <c r="BX15"/>
  <c r="CE15" s="1"/>
  <c r="DP15" s="1"/>
  <c r="BH15"/>
  <c r="BN15" s="1"/>
  <c r="BQ15" s="1"/>
  <c r="BX27"/>
  <c r="BH21"/>
  <c r="AG21"/>
  <c r="CN35"/>
  <c r="AG35"/>
  <c r="AG40"/>
  <c r="AM40" s="1"/>
  <c r="DC122"/>
  <c r="CZ122" s="1"/>
  <c r="DQ93"/>
  <c r="AK51"/>
  <c r="AG25"/>
  <c r="AI25" s="1"/>
  <c r="DJ93"/>
  <c r="DK93" s="1"/>
  <c r="CC26"/>
  <c r="AG16"/>
  <c r="DA147"/>
  <c r="DB100"/>
  <c r="DQ92"/>
  <c r="DB107"/>
  <c r="DA107" s="1"/>
  <c r="BA88"/>
  <c r="DQ153"/>
  <c r="BH11"/>
  <c r="BH20"/>
  <c r="DC147"/>
  <c r="CG126"/>
  <c r="CW85"/>
  <c r="DB153"/>
  <c r="DF153" s="1"/>
  <c r="CF169"/>
  <c r="DB176"/>
  <c r="DA176" s="1"/>
  <c r="DM49"/>
  <c r="DB123"/>
  <c r="AZ53"/>
  <c r="BB53" s="1"/>
  <c r="AZ84"/>
  <c r="BB84" s="1"/>
  <c r="CF123"/>
  <c r="BP176"/>
  <c r="BR176" s="1"/>
  <c r="AG6"/>
  <c r="AI6" s="1"/>
  <c r="DM6" s="1"/>
  <c r="CS6"/>
  <c r="AB39"/>
  <c r="AH39" s="1"/>
  <c r="AK39" s="1"/>
  <c r="CS37"/>
  <c r="CU37" s="1"/>
  <c r="AG32"/>
  <c r="CN32"/>
  <c r="DI32" s="1"/>
  <c r="DJ32" s="1"/>
  <c r="DK32" s="1"/>
  <c r="AB38"/>
  <c r="AH38" s="1"/>
  <c r="AK38" s="1"/>
  <c r="CS38"/>
  <c r="CU38" s="1"/>
  <c r="AR36"/>
  <c r="AW72"/>
  <c r="AR71"/>
  <c r="BM27"/>
  <c r="BS27" s="1"/>
  <c r="CF27" s="1"/>
  <c r="CH27" s="1"/>
  <c r="CN19"/>
  <c r="CU19" s="1"/>
  <c r="CF139"/>
  <c r="CH139" s="1"/>
  <c r="AX8"/>
  <c r="CG117"/>
  <c r="AH8"/>
  <c r="AR74"/>
  <c r="CN24"/>
  <c r="DI24" s="1"/>
  <c r="DJ24" s="1"/>
  <c r="DK24" s="1"/>
  <c r="DL24" s="1"/>
  <c r="CC15"/>
  <c r="CI15" s="1"/>
  <c r="AB31"/>
  <c r="CH118"/>
  <c r="BP108"/>
  <c r="BR108" s="1"/>
  <c r="DN48"/>
  <c r="CS70"/>
  <c r="CU70" s="1"/>
  <c r="BH22"/>
  <c r="CW111"/>
  <c r="CW92"/>
  <c r="AG20"/>
  <c r="AJ20" s="1"/>
  <c r="BM18"/>
  <c r="BP18" s="1"/>
  <c r="BR18" s="1"/>
  <c r="AB73"/>
  <c r="AH73" s="1"/>
  <c r="AK73" s="1"/>
  <c r="DC132"/>
  <c r="CF121"/>
  <c r="CH91"/>
  <c r="DL92"/>
  <c r="CF9"/>
  <c r="CH9" s="1"/>
  <c r="DB51"/>
  <c r="DA51" s="1"/>
  <c r="AY71"/>
  <c r="CW96"/>
  <c r="CF168"/>
  <c r="CH168" s="1"/>
  <c r="CF8"/>
  <c r="CH8" s="1"/>
  <c r="DM80"/>
  <c r="BP91"/>
  <c r="BR91" s="1"/>
  <c r="L6"/>
  <c r="R6" s="1"/>
  <c r="U6" s="1"/>
  <c r="BX11"/>
  <c r="CD11" s="1"/>
  <c r="CG11" s="1"/>
  <c r="CN17"/>
  <c r="DK17" s="1"/>
  <c r="DL17" s="1"/>
  <c r="CN70"/>
  <c r="DI70" s="1"/>
  <c r="DJ70" s="1"/>
  <c r="AG71"/>
  <c r="AI71" s="1"/>
  <c r="CN71"/>
  <c r="CC23"/>
  <c r="AB23"/>
  <c r="AH23" s="1"/>
  <c r="AK23" s="1"/>
  <c r="CS15"/>
  <c r="CU15" s="1"/>
  <c r="DQ15" s="1"/>
  <c r="BM22"/>
  <c r="AW22"/>
  <c r="BX19"/>
  <c r="CD19" s="1"/>
  <c r="CG19" s="1"/>
  <c r="AG19"/>
  <c r="CN31"/>
  <c r="DI34" s="1"/>
  <c r="DJ34" s="1"/>
  <c r="DK34" s="1"/>
  <c r="CG138"/>
  <c r="DB138"/>
  <c r="DA138" s="1"/>
  <c r="DB91"/>
  <c r="DP91"/>
  <c r="CE9"/>
  <c r="BN16"/>
  <c r="BQ16" s="1"/>
  <c r="BX23"/>
  <c r="DJ108"/>
  <c r="DK108" s="1"/>
  <c r="AG72"/>
  <c r="AR75"/>
  <c r="CW107"/>
  <c r="CW147"/>
  <c r="AB18"/>
  <c r="AH18" s="1"/>
  <c r="AK18" s="1"/>
  <c r="AG77"/>
  <c r="AI77" s="1"/>
  <c r="CN74"/>
  <c r="AG24"/>
  <c r="AM24" s="1"/>
  <c r="CC25"/>
  <c r="CW60"/>
  <c r="BA50"/>
  <c r="CF128"/>
  <c r="CT24"/>
  <c r="CW24" s="1"/>
  <c r="AK67"/>
  <c r="AB6"/>
  <c r="BM6"/>
  <c r="BP6" s="1"/>
  <c r="BR6" s="1"/>
  <c r="CN6"/>
  <c r="AW77"/>
  <c r="AY77" s="1"/>
  <c r="CS77"/>
  <c r="AG70"/>
  <c r="AJ70" s="1"/>
  <c r="CS74"/>
  <c r="AR76"/>
  <c r="BM24"/>
  <c r="AR24"/>
  <c r="AG15"/>
  <c r="AI15" s="1"/>
  <c r="BX25"/>
  <c r="CN21"/>
  <c r="CU21" s="1"/>
  <c r="AR31"/>
  <c r="AX31" s="1"/>
  <c r="BA31" s="1"/>
  <c r="CZ59"/>
  <c r="DG59"/>
  <c r="DM111"/>
  <c r="DL111"/>
  <c r="DO111"/>
  <c r="DN111"/>
  <c r="DQ111"/>
  <c r="CV149"/>
  <c r="CX149" s="1"/>
  <c r="CW149"/>
  <c r="DB149"/>
  <c r="DQ145"/>
  <c r="DM145"/>
  <c r="DN145"/>
  <c r="DP145"/>
  <c r="DL145"/>
  <c r="CV113"/>
  <c r="CX113" s="1"/>
  <c r="CW113"/>
  <c r="DC105"/>
  <c r="BR105"/>
  <c r="AI73"/>
  <c r="DA61"/>
  <c r="DF61"/>
  <c r="CW148"/>
  <c r="DB148"/>
  <c r="CV148"/>
  <c r="CX148" s="1"/>
  <c r="CI33"/>
  <c r="CT33" s="1"/>
  <c r="CW33" s="1"/>
  <c r="AZ33"/>
  <c r="BB33" s="1"/>
  <c r="AY33"/>
  <c r="CT40"/>
  <c r="CW40" s="1"/>
  <c r="DI40"/>
  <c r="DJ40" s="1"/>
  <c r="DK40" s="1"/>
  <c r="BA55"/>
  <c r="AZ55"/>
  <c r="BB55" s="1"/>
  <c r="AY35"/>
  <c r="CU24"/>
  <c r="AH21"/>
  <c r="AJ21"/>
  <c r="AK71"/>
  <c r="BA48"/>
  <c r="AZ48"/>
  <c r="DB48"/>
  <c r="CH170"/>
  <c r="AM11"/>
  <c r="AX11" s="1"/>
  <c r="AJ11"/>
  <c r="AL55"/>
  <c r="DC55"/>
  <c r="BA80"/>
  <c r="AZ80"/>
  <c r="BQ99"/>
  <c r="DC99"/>
  <c r="BP99"/>
  <c r="BR99" s="1"/>
  <c r="CG137"/>
  <c r="CF137"/>
  <c r="CH137" s="1"/>
  <c r="DI17"/>
  <c r="DJ17" s="1"/>
  <c r="AY76"/>
  <c r="AM46"/>
  <c r="DI20"/>
  <c r="DJ20" s="1"/>
  <c r="DK20" s="1"/>
  <c r="DL20" s="1"/>
  <c r="CW168"/>
  <c r="DB52"/>
  <c r="AZ87"/>
  <c r="CF101"/>
  <c r="CH101" s="1"/>
  <c r="BS23"/>
  <c r="CF23" s="1"/>
  <c r="CH23" s="1"/>
  <c r="BO23"/>
  <c r="DG145"/>
  <c r="CZ145"/>
  <c r="AX21"/>
  <c r="BA21" s="1"/>
  <c r="CF114"/>
  <c r="DB114"/>
  <c r="BC26"/>
  <c r="BN26" s="1"/>
  <c r="BQ26" s="1"/>
  <c r="AJ64"/>
  <c r="AK64"/>
  <c r="DB64"/>
  <c r="CI73"/>
  <c r="AY73"/>
  <c r="CI31"/>
  <c r="CT31" s="1"/>
  <c r="CW31" s="1"/>
  <c r="CG109"/>
  <c r="DB109"/>
  <c r="CF109"/>
  <c r="BA184"/>
  <c r="AZ184"/>
  <c r="BB184" s="1"/>
  <c r="BA57"/>
  <c r="DB57"/>
  <c r="DK22"/>
  <c r="DL22" s="1"/>
  <c r="DI22"/>
  <c r="DJ22" s="1"/>
  <c r="AY24"/>
  <c r="BC24"/>
  <c r="BN24" s="1"/>
  <c r="BQ24" s="1"/>
  <c r="AK41"/>
  <c r="DB54"/>
  <c r="AJ54"/>
  <c r="CH129"/>
  <c r="DI26"/>
  <c r="CW58"/>
  <c r="CV58"/>
  <c r="CX58" s="1"/>
  <c r="BA89"/>
  <c r="AZ89"/>
  <c r="BB89" s="1"/>
  <c r="CF26"/>
  <c r="CH26" s="1"/>
  <c r="CI26"/>
  <c r="CT26" s="1"/>
  <c r="CW26" s="1"/>
  <c r="CE26"/>
  <c r="AM72"/>
  <c r="AY16"/>
  <c r="AK15"/>
  <c r="CE25"/>
  <c r="CI25"/>
  <c r="CF25"/>
  <c r="CH25" s="1"/>
  <c r="BS25"/>
  <c r="CD25" s="1"/>
  <c r="CG25" s="1"/>
  <c r="BO25"/>
  <c r="CG141"/>
  <c r="CF141"/>
  <c r="DB141"/>
  <c r="DA141" s="1"/>
  <c r="BP178"/>
  <c r="BR178" s="1"/>
  <c r="BQ178"/>
  <c r="DQ109"/>
  <c r="CH98"/>
  <c r="CZ125"/>
  <c r="DF99"/>
  <c r="CH121"/>
  <c r="DC106"/>
  <c r="DC131"/>
  <c r="DA133"/>
  <c r="DF107"/>
  <c r="DO49"/>
  <c r="DR48"/>
  <c r="DO145"/>
  <c r="DL49"/>
  <c r="AY26"/>
  <c r="DA122"/>
  <c r="DF134"/>
  <c r="DA134"/>
  <c r="DF119"/>
  <c r="DA119"/>
  <c r="DB113"/>
  <c r="CG113"/>
  <c r="CF113"/>
  <c r="CW114"/>
  <c r="CV114"/>
  <c r="CX114" s="1"/>
  <c r="CW82"/>
  <c r="CV82"/>
  <c r="CX82" s="1"/>
  <c r="DB82"/>
  <c r="CV64"/>
  <c r="CX64" s="1"/>
  <c r="CW64"/>
  <c r="BC23"/>
  <c r="BP23" s="1"/>
  <c r="BR23" s="1"/>
  <c r="AY23"/>
  <c r="AZ23"/>
  <c r="BB23" s="1"/>
  <c r="DB171"/>
  <c r="DA171" s="1"/>
  <c r="CV171"/>
  <c r="CW171"/>
  <c r="DB92"/>
  <c r="CF92"/>
  <c r="CG92"/>
  <c r="BC9"/>
  <c r="CI12"/>
  <c r="CE12"/>
  <c r="CF12"/>
  <c r="CH12" s="1"/>
  <c r="DF145"/>
  <c r="DA145"/>
  <c r="AK33"/>
  <c r="CU16"/>
  <c r="AH31"/>
  <c r="AI31"/>
  <c r="CW121"/>
  <c r="DB121"/>
  <c r="BA63"/>
  <c r="DB63"/>
  <c r="AZ63"/>
  <c r="BB63" s="1"/>
  <c r="AM16"/>
  <c r="AX16" s="1"/>
  <c r="BA16" s="1"/>
  <c r="AI16"/>
  <c r="AJ16"/>
  <c r="CW56"/>
  <c r="CV56"/>
  <c r="CX56" s="1"/>
  <c r="DC94"/>
  <c r="CH94"/>
  <c r="DC107"/>
  <c r="BR107"/>
  <c r="DB108"/>
  <c r="CG108"/>
  <c r="DP105"/>
  <c r="DL105"/>
  <c r="DR105" s="1"/>
  <c r="CV175"/>
  <c r="DB175"/>
  <c r="DA175" s="1"/>
  <c r="DB101"/>
  <c r="BP101"/>
  <c r="BR101" s="1"/>
  <c r="DC101"/>
  <c r="CG98"/>
  <c r="DB98"/>
  <c r="CV84"/>
  <c r="CX84" s="1"/>
  <c r="CW84"/>
  <c r="AL63"/>
  <c r="BP96"/>
  <c r="BR96" s="1"/>
  <c r="BQ96"/>
  <c r="DB96"/>
  <c r="BO11"/>
  <c r="AM20"/>
  <c r="AJ77"/>
  <c r="AK25"/>
  <c r="BP27"/>
  <c r="BR27" s="1"/>
  <c r="BO27"/>
  <c r="CI22"/>
  <c r="CT22" s="1"/>
  <c r="CW22" s="1"/>
  <c r="CE22"/>
  <c r="CV142"/>
  <c r="CX142" s="1"/>
  <c r="CW142"/>
  <c r="DP111"/>
  <c r="DM15"/>
  <c r="DQ51"/>
  <c r="AM73"/>
  <c r="AX73" s="1"/>
  <c r="DC168"/>
  <c r="CZ168" s="1"/>
  <c r="DC82"/>
  <c r="CW112"/>
  <c r="CF97"/>
  <c r="CD8"/>
  <c r="CG8" s="1"/>
  <c r="AJ58"/>
  <c r="DN49"/>
  <c r="AY9"/>
  <c r="AZ57"/>
  <c r="BB57" s="1"/>
  <c r="BN20"/>
  <c r="BQ20" s="1"/>
  <c r="C157"/>
  <c r="BA60"/>
  <c r="AZ60"/>
  <c r="DI73"/>
  <c r="CT73"/>
  <c r="CW73" s="1"/>
  <c r="AK16"/>
  <c r="DM109"/>
  <c r="DL109"/>
  <c r="DN109"/>
  <c r="DO109"/>
  <c r="DB65"/>
  <c r="AJ65"/>
  <c r="BA65"/>
  <c r="AZ65"/>
  <c r="BB65" s="1"/>
  <c r="CI16"/>
  <c r="CT16" s="1"/>
  <c r="CW16" s="1"/>
  <c r="AY41"/>
  <c r="CI41"/>
  <c r="DB49"/>
  <c r="AZ49"/>
  <c r="BA49"/>
  <c r="CV59"/>
  <c r="CX59" s="1"/>
  <c r="DB59"/>
  <c r="CW59"/>
  <c r="AM27"/>
  <c r="AY78"/>
  <c r="AX78"/>
  <c r="BA78" s="1"/>
  <c r="DF83"/>
  <c r="CX115"/>
  <c r="DC115"/>
  <c r="DB95"/>
  <c r="CV95"/>
  <c r="CX95" s="1"/>
  <c r="CW95"/>
  <c r="DA118"/>
  <c r="DF118"/>
  <c r="CF133"/>
  <c r="CG133"/>
  <c r="CV146"/>
  <c r="DB146"/>
  <c r="DQ80"/>
  <c r="DO80"/>
  <c r="DN80"/>
  <c r="DL80"/>
  <c r="CG96"/>
  <c r="CF96"/>
  <c r="DI36"/>
  <c r="AM10"/>
  <c r="CU34"/>
  <c r="BS22"/>
  <c r="CD22" s="1"/>
  <c r="CG22" s="1"/>
  <c r="BO22"/>
  <c r="DB181"/>
  <c r="DA181" s="1"/>
  <c r="BA181"/>
  <c r="AL50"/>
  <c r="AL51"/>
  <c r="CZ50"/>
  <c r="DB112"/>
  <c r="CV121"/>
  <c r="CX121" s="1"/>
  <c r="DA55"/>
  <c r="AK74"/>
  <c r="CV52"/>
  <c r="CX52" s="1"/>
  <c r="CG149"/>
  <c r="CF149"/>
  <c r="AI23"/>
  <c r="AJ23"/>
  <c r="CT35"/>
  <c r="CW35" s="1"/>
  <c r="DI35"/>
  <c r="DJ35" s="1"/>
  <c r="DK35" s="1"/>
  <c r="AJ66"/>
  <c r="AL66" s="1"/>
  <c r="AK66"/>
  <c r="CH138"/>
  <c r="DC138"/>
  <c r="CZ138" s="1"/>
  <c r="CX172"/>
  <c r="DC172"/>
  <c r="CZ172" s="1"/>
  <c r="DR153"/>
  <c r="DN153"/>
  <c r="CF127"/>
  <c r="CG127"/>
  <c r="DB127"/>
  <c r="BP26"/>
  <c r="BR26" s="1"/>
  <c r="BS26"/>
  <c r="CD26" s="1"/>
  <c r="CG26" s="1"/>
  <c r="BO26"/>
  <c r="CV61"/>
  <c r="CX61" s="1"/>
  <c r="CW61"/>
  <c r="CG95"/>
  <c r="CF95"/>
  <c r="BQ94"/>
  <c r="BP94"/>
  <c r="BR94" s="1"/>
  <c r="BO15"/>
  <c r="DO15" s="1"/>
  <c r="BP15"/>
  <c r="BR15" s="1"/>
  <c r="BS15"/>
  <c r="CF15" s="1"/>
  <c r="CH15" s="1"/>
  <c r="DB142"/>
  <c r="DA142" s="1"/>
  <c r="CF142"/>
  <c r="CG142"/>
  <c r="CG143"/>
  <c r="CF143"/>
  <c r="CF177"/>
  <c r="CH177" s="1"/>
  <c r="CG177"/>
  <c r="BA182"/>
  <c r="DB182"/>
  <c r="DA182" s="1"/>
  <c r="AZ182"/>
  <c r="AM23"/>
  <c r="AX23" s="1"/>
  <c r="CU6"/>
  <c r="CU39"/>
  <c r="AX36"/>
  <c r="BX24"/>
  <c r="CE24" s="1"/>
  <c r="DP24" s="1"/>
  <c r="AR25"/>
  <c r="AB46"/>
  <c r="AH46" s="1"/>
  <c r="AK46" s="1"/>
  <c r="CS31"/>
  <c r="AR40"/>
  <c r="DJ26"/>
  <c r="DK26" s="1"/>
  <c r="DL26" s="1"/>
  <c r="DC140"/>
  <c r="CZ140" s="1"/>
  <c r="AY15"/>
  <c r="DN15" s="1"/>
  <c r="DJ51"/>
  <c r="DK51" s="1"/>
  <c r="DH52"/>
  <c r="CV182"/>
  <c r="CX182" s="1"/>
  <c r="CW182"/>
  <c r="CF124"/>
  <c r="DB124"/>
  <c r="CV86"/>
  <c r="CX86" s="1"/>
  <c r="DB86"/>
  <c r="AZ68"/>
  <c r="DB68"/>
  <c r="DA68" s="1"/>
  <c r="CG112"/>
  <c r="CF112"/>
  <c r="CW133"/>
  <c r="CV133"/>
  <c r="CX133" s="1"/>
  <c r="BC10"/>
  <c r="BN10" s="1"/>
  <c r="BQ10" s="1"/>
  <c r="AY10"/>
  <c r="AK20"/>
  <c r="BP20"/>
  <c r="BR20" s="1"/>
  <c r="CI72"/>
  <c r="DH73"/>
  <c r="AK87"/>
  <c r="DB87"/>
  <c r="CW170"/>
  <c r="CV170"/>
  <c r="CX170" s="1"/>
  <c r="DB170"/>
  <c r="DA170" s="1"/>
  <c r="CU35"/>
  <c r="DJ154"/>
  <c r="DK154" s="1"/>
  <c r="CV35"/>
  <c r="CX35" s="1"/>
  <c r="DI23"/>
  <c r="DJ23" s="1"/>
  <c r="DK23" s="1"/>
  <c r="AI35"/>
  <c r="CD12"/>
  <c r="CG12" s="1"/>
  <c r="BO8"/>
  <c r="CN10"/>
  <c r="AX20"/>
  <c r="BA20" s="1"/>
  <c r="CU20"/>
  <c r="BX18"/>
  <c r="CS73"/>
  <c r="CN25"/>
  <c r="AW25"/>
  <c r="AX33"/>
  <c r="BA33" s="1"/>
  <c r="BS6"/>
  <c r="BO6"/>
  <c r="DO6" s="1"/>
  <c r="BP102"/>
  <c r="BR102" s="1"/>
  <c r="BQ102"/>
  <c r="BQ103"/>
  <c r="BP103"/>
  <c r="BR103" s="1"/>
  <c r="AJ33"/>
  <c r="AI33"/>
  <c r="AH40"/>
  <c r="AI40"/>
  <c r="AJ61"/>
  <c r="AK61"/>
  <c r="CW65"/>
  <c r="CV65"/>
  <c r="CX65" s="1"/>
  <c r="CF150"/>
  <c r="DB150"/>
  <c r="CW108"/>
  <c r="CV108"/>
  <c r="CI18"/>
  <c r="CT18" s="1"/>
  <c r="CW18" s="1"/>
  <c r="AZ62"/>
  <c r="BA62"/>
  <c r="DB62"/>
  <c r="AK57"/>
  <c r="AJ57"/>
  <c r="AH12"/>
  <c r="AK12" s="1"/>
  <c r="AI12"/>
  <c r="BC12"/>
  <c r="BP12" s="1"/>
  <c r="BR12" s="1"/>
  <c r="CI8"/>
  <c r="CE8"/>
  <c r="AM17"/>
  <c r="AX17" s="1"/>
  <c r="CE17"/>
  <c r="CI17"/>
  <c r="AM37"/>
  <c r="AX37" s="1"/>
  <c r="BA37" s="1"/>
  <c r="CT38"/>
  <c r="CW38" s="1"/>
  <c r="DI38"/>
  <c r="AH78"/>
  <c r="AK78" s="1"/>
  <c r="AM71"/>
  <c r="AX71" s="1"/>
  <c r="AJ71"/>
  <c r="CT71"/>
  <c r="CW71" s="1"/>
  <c r="DI71"/>
  <c r="DJ71" s="1"/>
  <c r="DK71" s="1"/>
  <c r="CI23"/>
  <c r="CT23" s="1"/>
  <c r="CE23"/>
  <c r="AM15"/>
  <c r="AX15" s="1"/>
  <c r="AJ15"/>
  <c r="CE27"/>
  <c r="CD27"/>
  <c r="CG27" s="1"/>
  <c r="DI19"/>
  <c r="DJ19" s="1"/>
  <c r="DK19" s="1"/>
  <c r="AJ85"/>
  <c r="AK85"/>
  <c r="DB85"/>
  <c r="DI18"/>
  <c r="DJ18" s="1"/>
  <c r="DK18" s="1"/>
  <c r="DL18" s="1"/>
  <c r="CT15"/>
  <c r="CW15" s="1"/>
  <c r="DI16"/>
  <c r="DJ16" s="1"/>
  <c r="DK16" s="1"/>
  <c r="AI24"/>
  <c r="CU74"/>
  <c r="AJ24"/>
  <c r="CS17"/>
  <c r="CT34"/>
  <c r="CW34" s="1"/>
  <c r="AJ36"/>
  <c r="AB72"/>
  <c r="AH72" s="1"/>
  <c r="AR72"/>
  <c r="AY72" s="1"/>
  <c r="AG75"/>
  <c r="BM16"/>
  <c r="BH27"/>
  <c r="BN27" s="1"/>
  <c r="BQ27" s="1"/>
  <c r="CN41"/>
  <c r="AG41"/>
  <c r="DI6"/>
  <c r="DJ6" s="1"/>
  <c r="DK6" s="1"/>
  <c r="CG116"/>
  <c r="CF116"/>
  <c r="BC11"/>
  <c r="BP11" s="1"/>
  <c r="BR11" s="1"/>
  <c r="AY11"/>
  <c r="AM26"/>
  <c r="AX26" s="1"/>
  <c r="AZ26" s="1"/>
  <c r="BB26" s="1"/>
  <c r="AI26"/>
  <c r="AJ26"/>
  <c r="BA52"/>
  <c r="AZ52"/>
  <c r="BO19"/>
  <c r="CI77"/>
  <c r="AI70"/>
  <c r="BS24"/>
  <c r="CF24" s="1"/>
  <c r="CH24" s="1"/>
  <c r="BO24"/>
  <c r="CU22"/>
  <c r="AJ19"/>
  <c r="AM19"/>
  <c r="AX19" s="1"/>
  <c r="AI19"/>
  <c r="CN77"/>
  <c r="DB116"/>
  <c r="Q6"/>
  <c r="AR6"/>
  <c r="AX24"/>
  <c r="AZ24" s="1"/>
  <c r="BB24" s="1"/>
  <c r="CD15"/>
  <c r="CG15" s="1"/>
  <c r="AK81"/>
  <c r="AJ81"/>
  <c r="CW63"/>
  <c r="CV63"/>
  <c r="CX63" s="1"/>
  <c r="AK83"/>
  <c r="AJ83"/>
  <c r="BQ177"/>
  <c r="BP177"/>
  <c r="CC11"/>
  <c r="AB10"/>
  <c r="CS26"/>
  <c r="AW70"/>
  <c r="CS71"/>
  <c r="CS76"/>
  <c r="AG22"/>
  <c r="BX21"/>
  <c r="CD21" s="1"/>
  <c r="CG21" s="1"/>
  <c r="AW19"/>
  <c r="CU40"/>
  <c r="CW139"/>
  <c r="DB168"/>
  <c r="DA168" s="1"/>
  <c r="AZ61"/>
  <c r="BB61" s="1"/>
  <c r="BA61"/>
  <c r="AJ12"/>
  <c r="AL12" s="1"/>
  <c r="AM12"/>
  <c r="AX12" s="1"/>
  <c r="AK77"/>
  <c r="BA66"/>
  <c r="AZ66"/>
  <c r="BB66" s="1"/>
  <c r="DJ81"/>
  <c r="DK81" s="1"/>
  <c r="DH82"/>
  <c r="AK84"/>
  <c r="AJ84"/>
  <c r="DB84"/>
  <c r="DH147"/>
  <c r="DJ146"/>
  <c r="DK146" s="1"/>
  <c r="DB80"/>
  <c r="CS11"/>
  <c r="CC10"/>
  <c r="CN9"/>
  <c r="BX20"/>
  <c r="AR18"/>
  <c r="AG39"/>
  <c r="CN39"/>
  <c r="AW37"/>
  <c r="AR32"/>
  <c r="AG38"/>
  <c r="AW36"/>
  <c r="CN72"/>
  <c r="AR70"/>
  <c r="AG74"/>
  <c r="AW75"/>
  <c r="CD23"/>
  <c r="CG23" s="1"/>
  <c r="AX27"/>
  <c r="DC139"/>
  <c r="CZ139" s="1"/>
  <c r="DB140"/>
  <c r="DA140" s="1"/>
  <c r="DC151"/>
  <c r="AZ56"/>
  <c r="DB56"/>
  <c r="AZ85"/>
  <c r="BB85" s="1"/>
  <c r="BA85"/>
  <c r="CF100"/>
  <c r="CG100"/>
  <c r="CG120"/>
  <c r="CF120"/>
  <c r="AJ86"/>
  <c r="AK86"/>
  <c r="DH95"/>
  <c r="DJ94"/>
  <c r="DK94" s="1"/>
  <c r="CV143"/>
  <c r="CX143" s="1"/>
  <c r="CW143"/>
  <c r="DH113"/>
  <c r="DJ112"/>
  <c r="DK112" s="1"/>
  <c r="DP112" s="1"/>
  <c r="BH12"/>
  <c r="CN8"/>
  <c r="CU8" s="1"/>
  <c r="AB9"/>
  <c r="AH9" s="1"/>
  <c r="AB17"/>
  <c r="AH17" s="1"/>
  <c r="BM17"/>
  <c r="AW74"/>
  <c r="AB75"/>
  <c r="AH75" s="1"/>
  <c r="CS41"/>
  <c r="DJ106"/>
  <c r="DK106" s="1"/>
  <c r="AY8"/>
  <c r="BC8"/>
  <c r="BP8" s="1"/>
  <c r="CW68"/>
  <c r="CV68"/>
  <c r="CX68" s="1"/>
  <c r="CI19"/>
  <c r="CT19" s="1"/>
  <c r="CF19"/>
  <c r="CH19" s="1"/>
  <c r="BP93"/>
  <c r="BR93" s="1"/>
  <c r="BQ93"/>
  <c r="CF21"/>
  <c r="CH21" s="1"/>
  <c r="BC21"/>
  <c r="BP21" s="1"/>
  <c r="BR21" s="1"/>
  <c r="AY21"/>
  <c r="AM21"/>
  <c r="AI21"/>
  <c r="CW177"/>
  <c r="CV177"/>
  <c r="CX177" s="1"/>
  <c r="CS10"/>
  <c r="AB37"/>
  <c r="AH37" s="1"/>
  <c r="AG34"/>
  <c r="CS36"/>
  <c r="AG76"/>
  <c r="AB27"/>
  <c r="AH27" s="1"/>
  <c r="AK27" s="1"/>
  <c r="AB22"/>
  <c r="AH22" s="1"/>
  <c r="BO21"/>
  <c r="C156"/>
  <c r="CW135"/>
  <c r="DP34" l="1"/>
  <c r="DO34"/>
  <c r="DL34"/>
  <c r="DR34" s="1"/>
  <c r="DQ70"/>
  <c r="DF91"/>
  <c r="DA91"/>
  <c r="DG134"/>
  <c r="CZ134"/>
  <c r="DA111"/>
  <c r="DF111"/>
  <c r="DA129"/>
  <c r="DF129"/>
  <c r="DA105"/>
  <c r="DF105"/>
  <c r="AM32"/>
  <c r="AJ32"/>
  <c r="AL32" s="1"/>
  <c r="AI32"/>
  <c r="DM32" s="1"/>
  <c r="DG147"/>
  <c r="CZ147"/>
  <c r="CT76"/>
  <c r="CW76" s="1"/>
  <c r="DI76"/>
  <c r="CZ91"/>
  <c r="DG91"/>
  <c r="DF120"/>
  <c r="DA120"/>
  <c r="DA131"/>
  <c r="DF131"/>
  <c r="DC130"/>
  <c r="CX130"/>
  <c r="AI9"/>
  <c r="DF51"/>
  <c r="DG122"/>
  <c r="CU32"/>
  <c r="DQ32" s="1"/>
  <c r="AM70"/>
  <c r="AX70" s="1"/>
  <c r="DC148"/>
  <c r="CZ148" s="1"/>
  <c r="CT32"/>
  <c r="AY31"/>
  <c r="CT21"/>
  <c r="CW21" s="1"/>
  <c r="AJ73"/>
  <c r="AM6"/>
  <c r="CV18"/>
  <c r="CX18" s="1"/>
  <c r="CF6"/>
  <c r="CH6" s="1"/>
  <c r="DQ34"/>
  <c r="DI11"/>
  <c r="DJ11" s="1"/>
  <c r="DK11" s="1"/>
  <c r="DC121"/>
  <c r="CT17"/>
  <c r="CW17" s="1"/>
  <c r="DI33"/>
  <c r="DJ33" s="1"/>
  <c r="DK33" s="1"/>
  <c r="DN33" s="1"/>
  <c r="DF100"/>
  <c r="DA100"/>
  <c r="DF130"/>
  <c r="DA130"/>
  <c r="CH128"/>
  <c r="DC128"/>
  <c r="CZ111"/>
  <c r="DG111"/>
  <c r="DN93"/>
  <c r="DL93"/>
  <c r="DP93"/>
  <c r="DM93"/>
  <c r="DO50"/>
  <c r="DQ50"/>
  <c r="DL50"/>
  <c r="DP50"/>
  <c r="DM50"/>
  <c r="DN50"/>
  <c r="DF115"/>
  <c r="DA115"/>
  <c r="DA106"/>
  <c r="DF106"/>
  <c r="CD20"/>
  <c r="CG20" s="1"/>
  <c r="DM70"/>
  <c r="DM24"/>
  <c r="DR24" s="1"/>
  <c r="AI20"/>
  <c r="DM20" s="1"/>
  <c r="DR20" s="1"/>
  <c r="DQ24"/>
  <c r="AJ37"/>
  <c r="CV24"/>
  <c r="CX24" s="1"/>
  <c r="BO20"/>
  <c r="DJ36"/>
  <c r="DK36" s="1"/>
  <c r="AM77"/>
  <c r="AX77" s="1"/>
  <c r="DB77" s="1"/>
  <c r="DR49"/>
  <c r="DC176"/>
  <c r="CZ176" s="1"/>
  <c r="CI6"/>
  <c r="CT6" s="1"/>
  <c r="CW6" s="1"/>
  <c r="AZ31"/>
  <c r="BB31" s="1"/>
  <c r="DI21"/>
  <c r="DJ21" s="1"/>
  <c r="DK21" s="1"/>
  <c r="DL21" s="1"/>
  <c r="BO18"/>
  <c r="DI74"/>
  <c r="BN22"/>
  <c r="BQ22" s="1"/>
  <c r="AI18"/>
  <c r="DM18" s="1"/>
  <c r="DR18" s="1"/>
  <c r="DF94"/>
  <c r="DA94"/>
  <c r="BA8"/>
  <c r="AZ8"/>
  <c r="BB8" s="1"/>
  <c r="CZ117"/>
  <c r="DG117"/>
  <c r="DG132"/>
  <c r="CZ132"/>
  <c r="DF151"/>
  <c r="DA151"/>
  <c r="DO108"/>
  <c r="DN108"/>
  <c r="DQ108"/>
  <c r="DM108"/>
  <c r="DL108"/>
  <c r="DR108" s="1"/>
  <c r="DI31"/>
  <c r="DJ31" s="1"/>
  <c r="DK31" s="1"/>
  <c r="DI37"/>
  <c r="DJ37" s="1"/>
  <c r="DK37" s="1"/>
  <c r="DQ37" s="1"/>
  <c r="CH126"/>
  <c r="DC126"/>
  <c r="DF97"/>
  <c r="DA97"/>
  <c r="AJ9"/>
  <c r="AL9" s="1"/>
  <c r="AI37"/>
  <c r="DM37" s="1"/>
  <c r="CT77"/>
  <c r="CW77" s="1"/>
  <c r="AJ18"/>
  <c r="AL18" s="1"/>
  <c r="CE19"/>
  <c r="BN23"/>
  <c r="BQ23" s="1"/>
  <c r="BP24"/>
  <c r="BR24" s="1"/>
  <c r="BN8"/>
  <c r="AJ17"/>
  <c r="AJ25"/>
  <c r="AL25" s="1"/>
  <c r="CU75"/>
  <c r="CX153"/>
  <c r="DN26"/>
  <c r="DC129"/>
  <c r="BS18"/>
  <c r="CF18" s="1"/>
  <c r="CH18" s="1"/>
  <c r="DP108"/>
  <c r="CH123"/>
  <c r="DC123"/>
  <c r="BC22"/>
  <c r="BP22" s="1"/>
  <c r="BR22" s="1"/>
  <c r="AY22"/>
  <c r="DN22" s="1"/>
  <c r="DF53"/>
  <c r="DA53"/>
  <c r="AJ8"/>
  <c r="AL8" s="1"/>
  <c r="AK8"/>
  <c r="CH169"/>
  <c r="DC169"/>
  <c r="CZ169" s="1"/>
  <c r="DF123"/>
  <c r="DA123"/>
  <c r="AM35"/>
  <c r="AX35" s="1"/>
  <c r="BA35" s="1"/>
  <c r="AJ35"/>
  <c r="AL35" s="1"/>
  <c r="CZ93"/>
  <c r="DG93"/>
  <c r="CZ53"/>
  <c r="DG53"/>
  <c r="DG119"/>
  <c r="CZ119"/>
  <c r="DM107"/>
  <c r="DO107"/>
  <c r="DP107"/>
  <c r="DL107"/>
  <c r="DN107"/>
  <c r="DF58"/>
  <c r="DA58"/>
  <c r="DO21"/>
  <c r="DR15"/>
  <c r="DN24"/>
  <c r="CF22"/>
  <c r="CH22" s="1"/>
  <c r="DQ16"/>
  <c r="DN34"/>
  <c r="DO24"/>
  <c r="DK70"/>
  <c r="DP70" s="1"/>
  <c r="AI17"/>
  <c r="AM25"/>
  <c r="BN11"/>
  <c r="BQ11" s="1"/>
  <c r="DA60"/>
  <c r="BO10"/>
  <c r="DR92"/>
  <c r="BA19"/>
  <c r="DL23"/>
  <c r="DQ23"/>
  <c r="CW19"/>
  <c r="CV19"/>
  <c r="CX19" s="1"/>
  <c r="CW23"/>
  <c r="CV23"/>
  <c r="CX23" s="1"/>
  <c r="BA17"/>
  <c r="AZ17"/>
  <c r="BB17" s="1"/>
  <c r="BA15"/>
  <c r="DB15"/>
  <c r="DF15" s="1"/>
  <c r="AZ15"/>
  <c r="BB15" s="1"/>
  <c r="DL19"/>
  <c r="DQ19"/>
  <c r="DL11"/>
  <c r="DM11"/>
  <c r="BA9"/>
  <c r="AZ9"/>
  <c r="BB9" s="1"/>
  <c r="DL40"/>
  <c r="DR40" s="1"/>
  <c r="DP40"/>
  <c r="DO40"/>
  <c r="BA12"/>
  <c r="AZ12"/>
  <c r="BB12" s="1"/>
  <c r="BA71"/>
  <c r="AZ71"/>
  <c r="BB71" s="1"/>
  <c r="DB71"/>
  <c r="DF71" s="1"/>
  <c r="BB56"/>
  <c r="DC56"/>
  <c r="AL26"/>
  <c r="DC26"/>
  <c r="DA62"/>
  <c r="DF62"/>
  <c r="BA10"/>
  <c r="AZ10"/>
  <c r="BB10" s="1"/>
  <c r="DF57"/>
  <c r="DA57"/>
  <c r="AK75"/>
  <c r="AX32"/>
  <c r="AY32"/>
  <c r="DN32" s="1"/>
  <c r="DM36"/>
  <c r="DO36"/>
  <c r="DP36"/>
  <c r="DL36"/>
  <c r="DF96"/>
  <c r="DA96"/>
  <c r="DF101"/>
  <c r="DA101"/>
  <c r="DG107"/>
  <c r="CZ107"/>
  <c r="DF54"/>
  <c r="DA54"/>
  <c r="DC64"/>
  <c r="AL64"/>
  <c r="DG55"/>
  <c r="CZ55"/>
  <c r="AL73"/>
  <c r="CI10"/>
  <c r="CT10" s="1"/>
  <c r="CW10" s="1"/>
  <c r="CF10"/>
  <c r="CH10" s="1"/>
  <c r="CE10"/>
  <c r="DF84"/>
  <c r="DA84"/>
  <c r="BB52"/>
  <c r="DC52"/>
  <c r="AL17"/>
  <c r="CD18"/>
  <c r="CG18" s="1"/>
  <c r="CE18"/>
  <c r="DP18" s="1"/>
  <c r="DC149"/>
  <c r="CH149"/>
  <c r="AK31"/>
  <c r="DB31"/>
  <c r="DF31" s="1"/>
  <c r="AZ27"/>
  <c r="BB27" s="1"/>
  <c r="BA27"/>
  <c r="DP71"/>
  <c r="DO71"/>
  <c r="DN71"/>
  <c r="DL71"/>
  <c r="DM71"/>
  <c r="CX108"/>
  <c r="DC108"/>
  <c r="DF109"/>
  <c r="DA109"/>
  <c r="DA64"/>
  <c r="DF64"/>
  <c r="BR8"/>
  <c r="BS17"/>
  <c r="BP17"/>
  <c r="BR17" s="1"/>
  <c r="BO17"/>
  <c r="DO17" s="1"/>
  <c r="CH120"/>
  <c r="DC120"/>
  <c r="AY75"/>
  <c r="CI75"/>
  <c r="CT75" s="1"/>
  <c r="DI39"/>
  <c r="DJ39" s="1"/>
  <c r="DK39" s="1"/>
  <c r="CT39"/>
  <c r="CW39" s="1"/>
  <c r="DH83"/>
  <c r="DJ82"/>
  <c r="DK82" s="1"/>
  <c r="AJ22"/>
  <c r="AI22"/>
  <c r="DM22" s="1"/>
  <c r="AM22"/>
  <c r="AX22" s="1"/>
  <c r="DC177"/>
  <c r="CZ177" s="1"/>
  <c r="BR177"/>
  <c r="AL19"/>
  <c r="CV17"/>
  <c r="CX17" s="1"/>
  <c r="CU17"/>
  <c r="DQ17" s="1"/>
  <c r="AL15"/>
  <c r="DI25"/>
  <c r="DJ25" s="1"/>
  <c r="DK25" s="1"/>
  <c r="CT25"/>
  <c r="CW25" s="1"/>
  <c r="CV25"/>
  <c r="CX25" s="1"/>
  <c r="DI10"/>
  <c r="DJ10" s="1"/>
  <c r="DK10" s="1"/>
  <c r="CX146"/>
  <c r="DC146"/>
  <c r="BB49"/>
  <c r="DC49"/>
  <c r="DC97"/>
  <c r="CH97"/>
  <c r="AL77"/>
  <c r="CZ153"/>
  <c r="DG153"/>
  <c r="CX175"/>
  <c r="DC175"/>
  <c r="CZ175" s="1"/>
  <c r="DG94"/>
  <c r="CZ94"/>
  <c r="DG106"/>
  <c r="CZ106"/>
  <c r="AL11"/>
  <c r="DM73"/>
  <c r="AZ20"/>
  <c r="BB20" s="1"/>
  <c r="DM9"/>
  <c r="CD6"/>
  <c r="CG6" s="1"/>
  <c r="CV21"/>
  <c r="CX21" s="1"/>
  <c r="AZ35"/>
  <c r="DP19"/>
  <c r="DM23"/>
  <c r="DP22"/>
  <c r="DR145"/>
  <c r="DM26"/>
  <c r="AJ78"/>
  <c r="AL78" s="1"/>
  <c r="AX25"/>
  <c r="DQ6"/>
  <c r="DO22"/>
  <c r="C158"/>
  <c r="DB33"/>
  <c r="DF33" s="1"/>
  <c r="DN23"/>
  <c r="AJ72"/>
  <c r="BP10"/>
  <c r="BR10" s="1"/>
  <c r="DQ18"/>
  <c r="DQ21"/>
  <c r="DO18"/>
  <c r="W6"/>
  <c r="AH6" s="1"/>
  <c r="S6"/>
  <c r="DL6" s="1"/>
  <c r="T6"/>
  <c r="DF85"/>
  <c r="DA85"/>
  <c r="CH150"/>
  <c r="DC150"/>
  <c r="AY25"/>
  <c r="BC25"/>
  <c r="DF146"/>
  <c r="DA146"/>
  <c r="CU11"/>
  <c r="DQ11" s="1"/>
  <c r="BC19"/>
  <c r="AY19"/>
  <c r="DN19" s="1"/>
  <c r="AZ19"/>
  <c r="BB19" s="1"/>
  <c r="AM41"/>
  <c r="AX41" s="1"/>
  <c r="AI41"/>
  <c r="AJ41"/>
  <c r="AL37"/>
  <c r="BB68"/>
  <c r="DC68"/>
  <c r="CZ68" s="1"/>
  <c r="CV31"/>
  <c r="CX31" s="1"/>
  <c r="CU31"/>
  <c r="DC127"/>
  <c r="CH127"/>
  <c r="BA73"/>
  <c r="DB73"/>
  <c r="DF73" s="1"/>
  <c r="AM38"/>
  <c r="AX38" s="1"/>
  <c r="AJ38"/>
  <c r="AI38"/>
  <c r="DM38" s="1"/>
  <c r="AL24"/>
  <c r="DC24"/>
  <c r="AK40"/>
  <c r="DH53"/>
  <c r="DJ52"/>
  <c r="DK52" s="1"/>
  <c r="DF59"/>
  <c r="DA59"/>
  <c r="AL54"/>
  <c r="DC54"/>
  <c r="BB87"/>
  <c r="DC87"/>
  <c r="DA127"/>
  <c r="DF127"/>
  <c r="CZ101"/>
  <c r="DG101"/>
  <c r="DF108"/>
  <c r="DA108"/>
  <c r="CZ129"/>
  <c r="DG129"/>
  <c r="BB80"/>
  <c r="DC80"/>
  <c r="DA48"/>
  <c r="DF48"/>
  <c r="AM34"/>
  <c r="AX34" s="1"/>
  <c r="AJ34"/>
  <c r="AI34"/>
  <c r="DM34" s="1"/>
  <c r="CH100"/>
  <c r="DC100"/>
  <c r="CI70"/>
  <c r="CT70" s="1"/>
  <c r="AY70"/>
  <c r="DA116"/>
  <c r="DF116"/>
  <c r="AI75"/>
  <c r="AJ75"/>
  <c r="AM75"/>
  <c r="AX75" s="1"/>
  <c r="BA75" s="1"/>
  <c r="DO70"/>
  <c r="DC61"/>
  <c r="AL61"/>
  <c r="CU73"/>
  <c r="DQ73" s="1"/>
  <c r="CV73"/>
  <c r="CX73" s="1"/>
  <c r="DH74"/>
  <c r="DJ73"/>
  <c r="DK73" s="1"/>
  <c r="DN73" s="1"/>
  <c r="CH112"/>
  <c r="DC112"/>
  <c r="DP32"/>
  <c r="DL32"/>
  <c r="DO32"/>
  <c r="AL23"/>
  <c r="DC23"/>
  <c r="AL16"/>
  <c r="DA92"/>
  <c r="DF92"/>
  <c r="CH113"/>
  <c r="DC113"/>
  <c r="CH109"/>
  <c r="DC109"/>
  <c r="DA149"/>
  <c r="DF149"/>
  <c r="DO23"/>
  <c r="DM19"/>
  <c r="DQ20"/>
  <c r="AZ78"/>
  <c r="BB78" s="1"/>
  <c r="CV16"/>
  <c r="CX16" s="1"/>
  <c r="DB20"/>
  <c r="DF20" s="1"/>
  <c r="AJ40"/>
  <c r="DO19"/>
  <c r="DM40"/>
  <c r="DN16"/>
  <c r="CV40"/>
  <c r="CX40" s="1"/>
  <c r="DB35"/>
  <c r="DF35" s="1"/>
  <c r="CE20"/>
  <c r="DP20" s="1"/>
  <c r="CV15"/>
  <c r="CX15" s="1"/>
  <c r="DP17"/>
  <c r="DO20"/>
  <c r="CV34"/>
  <c r="CX34" s="1"/>
  <c r="DR80"/>
  <c r="AI27"/>
  <c r="AJ31"/>
  <c r="CU77"/>
  <c r="AZ16"/>
  <c r="BB16" s="1"/>
  <c r="AZ21"/>
  <c r="BB21" s="1"/>
  <c r="DC170"/>
  <c r="CZ170" s="1"/>
  <c r="AY37"/>
  <c r="CI37"/>
  <c r="CT37" s="1"/>
  <c r="AZ37"/>
  <c r="BB37" s="1"/>
  <c r="DA86"/>
  <c r="DF86"/>
  <c r="DC143"/>
  <c r="CZ143" s="1"/>
  <c r="CH143"/>
  <c r="AL84"/>
  <c r="DC84"/>
  <c r="AL81"/>
  <c r="DC81"/>
  <c r="AL70"/>
  <c r="AL36"/>
  <c r="AL71"/>
  <c r="DC71"/>
  <c r="DF150"/>
  <c r="DA150"/>
  <c r="DO51"/>
  <c r="DM51"/>
  <c r="DP51"/>
  <c r="DL51"/>
  <c r="DN51"/>
  <c r="AL58"/>
  <c r="DC58"/>
  <c r="CZ121"/>
  <c r="DG121"/>
  <c r="DA52"/>
  <c r="DF52"/>
  <c r="AH10"/>
  <c r="AI10"/>
  <c r="AK72"/>
  <c r="AL57"/>
  <c r="DC57"/>
  <c r="AX40"/>
  <c r="BA40" s="1"/>
  <c r="AY40"/>
  <c r="DN40" s="1"/>
  <c r="CX171"/>
  <c r="DC171"/>
  <c r="CZ171" s="1"/>
  <c r="AK37"/>
  <c r="BN12"/>
  <c r="BQ12" s="1"/>
  <c r="BO12"/>
  <c r="AY36"/>
  <c r="DN36" s="1"/>
  <c r="CI36"/>
  <c r="CT36" s="1"/>
  <c r="CW36" s="1"/>
  <c r="AZ36"/>
  <c r="BB36" s="1"/>
  <c r="DP16"/>
  <c r="DL16"/>
  <c r="DM154"/>
  <c r="DL154"/>
  <c r="DP154"/>
  <c r="DO154"/>
  <c r="DN154"/>
  <c r="BA36"/>
  <c r="CU41"/>
  <c r="CT8"/>
  <c r="CW8" s="1"/>
  <c r="DI8"/>
  <c r="DJ8" s="1"/>
  <c r="DK8" s="1"/>
  <c r="CV8"/>
  <c r="CX8" s="1"/>
  <c r="DH96"/>
  <c r="DJ95"/>
  <c r="DK95" s="1"/>
  <c r="DI72"/>
  <c r="DJ72" s="1"/>
  <c r="DK72" s="1"/>
  <c r="DN72" s="1"/>
  <c r="CT72"/>
  <c r="CU72"/>
  <c r="DL146"/>
  <c r="DM146"/>
  <c r="DN146"/>
  <c r="DP146"/>
  <c r="DO146"/>
  <c r="CU36"/>
  <c r="DQ36" s="1"/>
  <c r="DP106"/>
  <c r="DN106"/>
  <c r="DQ106"/>
  <c r="DO106"/>
  <c r="DL106"/>
  <c r="DM106"/>
  <c r="AK9"/>
  <c r="DM94"/>
  <c r="DL94"/>
  <c r="DN94"/>
  <c r="DO94"/>
  <c r="DP94"/>
  <c r="AX18"/>
  <c r="AZ18" s="1"/>
  <c r="AY18"/>
  <c r="DN18" s="1"/>
  <c r="CU71"/>
  <c r="DQ71" s="1"/>
  <c r="CV71"/>
  <c r="CX71" s="1"/>
  <c r="AL83"/>
  <c r="DC83"/>
  <c r="BS16"/>
  <c r="BO16"/>
  <c r="DO16" s="1"/>
  <c r="BP16"/>
  <c r="BR16" s="1"/>
  <c r="BA11"/>
  <c r="AZ11"/>
  <c r="BB11" s="1"/>
  <c r="CH124"/>
  <c r="DC124"/>
  <c r="BB182"/>
  <c r="DC182"/>
  <c r="CZ182" s="1"/>
  <c r="DC142"/>
  <c r="CZ142" s="1"/>
  <c r="CH142"/>
  <c r="DF112"/>
  <c r="DA112"/>
  <c r="DC133"/>
  <c r="CH133"/>
  <c r="CZ115"/>
  <c r="DG115"/>
  <c r="DA65"/>
  <c r="DF65"/>
  <c r="DG82"/>
  <c r="CZ82"/>
  <c r="AL20"/>
  <c r="DA98"/>
  <c r="DF98"/>
  <c r="DC92"/>
  <c r="CH92"/>
  <c r="DC114"/>
  <c r="CH114"/>
  <c r="CZ99"/>
  <c r="DG99"/>
  <c r="AK21"/>
  <c r="DF148"/>
  <c r="DA148"/>
  <c r="CE21"/>
  <c r="DP21" s="1"/>
  <c r="DQ35"/>
  <c r="DM17"/>
  <c r="DR17" s="1"/>
  <c r="BN21"/>
  <c r="BQ21" s="1"/>
  <c r="DO11"/>
  <c r="DN21"/>
  <c r="DQ22"/>
  <c r="DN11"/>
  <c r="DP23"/>
  <c r="CD24"/>
  <c r="CG24" s="1"/>
  <c r="DQ146"/>
  <c r="DQ38"/>
  <c r="AJ27"/>
  <c r="AL27" s="1"/>
  <c r="DP26"/>
  <c r="DP6"/>
  <c r="AZ73"/>
  <c r="BB73" s="1"/>
  <c r="AI46"/>
  <c r="AK22"/>
  <c r="AY74"/>
  <c r="CI74"/>
  <c r="CT74" s="1"/>
  <c r="DH114"/>
  <c r="DJ113"/>
  <c r="DK113" s="1"/>
  <c r="DI41"/>
  <c r="DJ41" s="1"/>
  <c r="DK41" s="1"/>
  <c r="CT41"/>
  <c r="CW41" s="1"/>
  <c r="AL33"/>
  <c r="DC33"/>
  <c r="DP35"/>
  <c r="DL35"/>
  <c r="DO35"/>
  <c r="DF63"/>
  <c r="DA63"/>
  <c r="BN9"/>
  <c r="BQ9" s="1"/>
  <c r="BP9"/>
  <c r="BR9" s="1"/>
  <c r="CZ131"/>
  <c r="DG131"/>
  <c r="DP38"/>
  <c r="DL38"/>
  <c r="DO38"/>
  <c r="DL112"/>
  <c r="DO112"/>
  <c r="DQ112"/>
  <c r="DM112"/>
  <c r="DN112"/>
  <c r="DA56"/>
  <c r="DF56"/>
  <c r="CI11"/>
  <c r="CT11" s="1"/>
  <c r="CW11" s="1"/>
  <c r="CE11"/>
  <c r="DP11" s="1"/>
  <c r="CF11"/>
  <c r="CH11" s="1"/>
  <c r="AX6"/>
  <c r="BA6" s="1"/>
  <c r="AY6"/>
  <c r="DN6" s="1"/>
  <c r="CH116"/>
  <c r="DC116"/>
  <c r="DA82"/>
  <c r="DF82"/>
  <c r="DP37"/>
  <c r="DL37"/>
  <c r="CU10"/>
  <c r="DC86"/>
  <c r="AL86"/>
  <c r="BA24"/>
  <c r="DC95"/>
  <c r="CH95"/>
  <c r="DF113"/>
  <c r="DA113"/>
  <c r="DC48"/>
  <c r="BB48"/>
  <c r="CT9"/>
  <c r="CW9" s="1"/>
  <c r="DI9"/>
  <c r="DJ9" s="1"/>
  <c r="CU9"/>
  <c r="DK9"/>
  <c r="DH148"/>
  <c r="DJ147"/>
  <c r="DK147" s="1"/>
  <c r="CV26"/>
  <c r="CX26" s="1"/>
  <c r="CU26"/>
  <c r="DQ26" s="1"/>
  <c r="BQ8"/>
  <c r="DB8"/>
  <c r="DF8" s="1"/>
  <c r="BA23"/>
  <c r="DB23"/>
  <c r="DF23" s="1"/>
  <c r="CW32"/>
  <c r="CV32"/>
  <c r="CX32" s="1"/>
  <c r="BB60"/>
  <c r="DC60"/>
  <c r="AJ76"/>
  <c r="AI76"/>
  <c r="AM76"/>
  <c r="AX76" s="1"/>
  <c r="AK17"/>
  <c r="CZ151"/>
  <c r="DG151"/>
  <c r="AM74"/>
  <c r="AX74" s="1"/>
  <c r="AZ74" s="1"/>
  <c r="BB74" s="1"/>
  <c r="AJ74"/>
  <c r="AI74"/>
  <c r="AM39"/>
  <c r="AX39" s="1"/>
  <c r="AI39"/>
  <c r="AJ39"/>
  <c r="DF80"/>
  <c r="DA80"/>
  <c r="DP81"/>
  <c r="DO81"/>
  <c r="DN81"/>
  <c r="DQ81"/>
  <c r="DL81"/>
  <c r="DM81"/>
  <c r="CU76"/>
  <c r="CV76"/>
  <c r="CX76" s="1"/>
  <c r="DB26"/>
  <c r="DF26" s="1"/>
  <c r="BA26"/>
  <c r="AL85"/>
  <c r="DC85"/>
  <c r="BB62"/>
  <c r="DC62"/>
  <c r="DF87"/>
  <c r="DA87"/>
  <c r="DF124"/>
  <c r="DA124"/>
  <c r="DC96"/>
  <c r="CH96"/>
  <c r="DA95"/>
  <c r="DF95"/>
  <c r="DA49"/>
  <c r="DF49"/>
  <c r="DC65"/>
  <c r="AL65"/>
  <c r="DA121"/>
  <c r="DF121"/>
  <c r="CH141"/>
  <c r="DC141"/>
  <c r="CZ141" s="1"/>
  <c r="DF114"/>
  <c r="DA114"/>
  <c r="DC21"/>
  <c r="AL21"/>
  <c r="DG105"/>
  <c r="CZ105"/>
  <c r="DN20"/>
  <c r="DN35"/>
  <c r="DQ40"/>
  <c r="DN38"/>
  <c r="CV33"/>
  <c r="CX33" s="1"/>
  <c r="AX72"/>
  <c r="DB72" s="1"/>
  <c r="DF72" s="1"/>
  <c r="DM35"/>
  <c r="DN17"/>
  <c r="AJ10"/>
  <c r="DM16"/>
  <c r="AJ46"/>
  <c r="AL46" s="1"/>
  <c r="DM21"/>
  <c r="DR21" s="1"/>
  <c r="CV22"/>
  <c r="CX22" s="1"/>
  <c r="CU25"/>
  <c r="DQ154"/>
  <c r="DR154" s="1"/>
  <c r="CV38"/>
  <c r="CX38" s="1"/>
  <c r="DO26"/>
  <c r="DR26" s="1"/>
  <c r="DQ94"/>
  <c r="DC63"/>
  <c r="AI72"/>
  <c r="DR111"/>
  <c r="DP8" l="1"/>
  <c r="DN8"/>
  <c r="DP31"/>
  <c r="DO31"/>
  <c r="DL31"/>
  <c r="DM31"/>
  <c r="DR50"/>
  <c r="DR93"/>
  <c r="DB75"/>
  <c r="DF75" s="1"/>
  <c r="DO37"/>
  <c r="DN37"/>
  <c r="DQ31"/>
  <c r="DG148"/>
  <c r="DR107"/>
  <c r="DP33"/>
  <c r="DO33"/>
  <c r="DL33"/>
  <c r="DQ33"/>
  <c r="DG130"/>
  <c r="CZ130"/>
  <c r="DB22"/>
  <c r="DF22" s="1"/>
  <c r="CV77"/>
  <c r="CX77" s="1"/>
  <c r="DL70"/>
  <c r="BA77"/>
  <c r="CZ123"/>
  <c r="DG123"/>
  <c r="DG126"/>
  <c r="CZ126"/>
  <c r="DB40"/>
  <c r="DF40" s="1"/>
  <c r="DC37"/>
  <c r="CZ37" s="1"/>
  <c r="CV6"/>
  <c r="CX6" s="1"/>
  <c r="DR22"/>
  <c r="CV36"/>
  <c r="CX36" s="1"/>
  <c r="CV41"/>
  <c r="CX41" s="1"/>
  <c r="DN70"/>
  <c r="AZ77"/>
  <c r="BB77" s="1"/>
  <c r="DM33"/>
  <c r="DN31"/>
  <c r="DG128"/>
  <c r="CZ128"/>
  <c r="DB21"/>
  <c r="DF21" s="1"/>
  <c r="DC15"/>
  <c r="DG15" s="1"/>
  <c r="DB36"/>
  <c r="DF36" s="1"/>
  <c r="DM72"/>
  <c r="DQ9"/>
  <c r="DQ72"/>
  <c r="DP41"/>
  <c r="DO41"/>
  <c r="DL41"/>
  <c r="DN41"/>
  <c r="DL10"/>
  <c r="DN10"/>
  <c r="DO10"/>
  <c r="DL25"/>
  <c r="DM25"/>
  <c r="DP25"/>
  <c r="DO25"/>
  <c r="DP39"/>
  <c r="DO39"/>
  <c r="DL39"/>
  <c r="DN39"/>
  <c r="DQ39"/>
  <c r="BA25"/>
  <c r="DL82"/>
  <c r="DP82"/>
  <c r="DO82"/>
  <c r="DN82"/>
  <c r="DQ82"/>
  <c r="DM82"/>
  <c r="BA74"/>
  <c r="DB74"/>
  <c r="DF74" s="1"/>
  <c r="CZ60"/>
  <c r="DG60"/>
  <c r="CZ133"/>
  <c r="DG133"/>
  <c r="CD16"/>
  <c r="CF16"/>
  <c r="CH16" s="1"/>
  <c r="DL95"/>
  <c r="DM95"/>
  <c r="DO95"/>
  <c r="DN95"/>
  <c r="DP95"/>
  <c r="DQ95"/>
  <c r="CZ58"/>
  <c r="DG58"/>
  <c r="CW37"/>
  <c r="CV37"/>
  <c r="CX37" s="1"/>
  <c r="DG109"/>
  <c r="CZ109"/>
  <c r="CZ23"/>
  <c r="DG23"/>
  <c r="DH75"/>
  <c r="DJ74"/>
  <c r="DK74" s="1"/>
  <c r="DN74" s="1"/>
  <c r="CZ100"/>
  <c r="DG100"/>
  <c r="DH54"/>
  <c r="DJ53"/>
  <c r="DK53" s="1"/>
  <c r="AL22"/>
  <c r="DG52"/>
  <c r="CZ52"/>
  <c r="CZ56"/>
  <c r="DG56"/>
  <c r="AL74"/>
  <c r="DC74"/>
  <c r="AL76"/>
  <c r="BA18"/>
  <c r="DB18"/>
  <c r="DF18" s="1"/>
  <c r="DG81"/>
  <c r="CZ81"/>
  <c r="AL31"/>
  <c r="DC31"/>
  <c r="DO73"/>
  <c r="DP73"/>
  <c r="DL73"/>
  <c r="CW70"/>
  <c r="CV70"/>
  <c r="CX70" s="1"/>
  <c r="DG80"/>
  <c r="CZ80"/>
  <c r="DL52"/>
  <c r="DQ52"/>
  <c r="DN52"/>
  <c r="DO52"/>
  <c r="DP52"/>
  <c r="DM52"/>
  <c r="BA38"/>
  <c r="AZ38"/>
  <c r="BB38" s="1"/>
  <c r="DB38"/>
  <c r="DF38" s="1"/>
  <c r="BP19"/>
  <c r="BR19" s="1"/>
  <c r="BN19"/>
  <c r="DG150"/>
  <c r="CZ150"/>
  <c r="CW75"/>
  <c r="CV75"/>
  <c r="CX75" s="1"/>
  <c r="DR112"/>
  <c r="DR106"/>
  <c r="DR16"/>
  <c r="CV11"/>
  <c r="CX11" s="1"/>
  <c r="AZ75"/>
  <c r="BB75" s="1"/>
  <c r="DR71"/>
  <c r="DB24"/>
  <c r="DF24" s="1"/>
  <c r="DC20"/>
  <c r="DQ41"/>
  <c r="DB37"/>
  <c r="DF37" s="1"/>
  <c r="DC8"/>
  <c r="DC73"/>
  <c r="DR19"/>
  <c r="DR23"/>
  <c r="CZ62"/>
  <c r="DG62"/>
  <c r="CZ124"/>
  <c r="DG124"/>
  <c r="BA70"/>
  <c r="DB70"/>
  <c r="DF70" s="1"/>
  <c r="CZ15"/>
  <c r="CF17"/>
  <c r="CD17"/>
  <c r="DG63"/>
  <c r="CZ63"/>
  <c r="BB18"/>
  <c r="DC18"/>
  <c r="AL40"/>
  <c r="DG112"/>
  <c r="CZ112"/>
  <c r="BP25"/>
  <c r="BR25" s="1"/>
  <c r="BN25"/>
  <c r="BQ25" s="1"/>
  <c r="DG108"/>
  <c r="CZ108"/>
  <c r="BA32"/>
  <c r="DB32"/>
  <c r="DF32" s="1"/>
  <c r="DG96"/>
  <c r="CZ96"/>
  <c r="DL9"/>
  <c r="DO9"/>
  <c r="DP9"/>
  <c r="CW74"/>
  <c r="CV74"/>
  <c r="CX74" s="1"/>
  <c r="DG92"/>
  <c r="CZ92"/>
  <c r="DO72"/>
  <c r="DP72"/>
  <c r="DL72"/>
  <c r="CZ61"/>
  <c r="DG61"/>
  <c r="DB34"/>
  <c r="DF34" s="1"/>
  <c r="BA34"/>
  <c r="AZ34"/>
  <c r="BB34" s="1"/>
  <c r="BA41"/>
  <c r="AZ41"/>
  <c r="BB41" s="1"/>
  <c r="DB41"/>
  <c r="DF41" s="1"/>
  <c r="BB35"/>
  <c r="DC35"/>
  <c r="DG64"/>
  <c r="CZ64"/>
  <c r="DC9"/>
  <c r="CV9"/>
  <c r="CX9" s="1"/>
  <c r="DR37"/>
  <c r="DB9"/>
  <c r="DF9" s="1"/>
  <c r="DM39"/>
  <c r="DQ10"/>
  <c r="AZ6"/>
  <c r="BB6" s="1"/>
  <c r="DC36"/>
  <c r="AZ25"/>
  <c r="DR6"/>
  <c r="CV39"/>
  <c r="CX39" s="1"/>
  <c r="DP10"/>
  <c r="DH97"/>
  <c r="DJ96"/>
  <c r="DK96" s="1"/>
  <c r="CZ21"/>
  <c r="DG21"/>
  <c r="DG65"/>
  <c r="CZ65"/>
  <c r="CZ95"/>
  <c r="DG95"/>
  <c r="DG57"/>
  <c r="CZ57"/>
  <c r="AL38"/>
  <c r="BA22"/>
  <c r="AZ22"/>
  <c r="BB22" s="1"/>
  <c r="DB76"/>
  <c r="DF76" s="1"/>
  <c r="BA76"/>
  <c r="AZ76"/>
  <c r="BB76" s="1"/>
  <c r="CZ33"/>
  <c r="DG33"/>
  <c r="DL8"/>
  <c r="DM8"/>
  <c r="CZ146"/>
  <c r="DG146"/>
  <c r="DG85"/>
  <c r="CZ85"/>
  <c r="AL39"/>
  <c r="DH149"/>
  <c r="DJ148"/>
  <c r="DK148" s="1"/>
  <c r="DH115"/>
  <c r="DJ114"/>
  <c r="DK114" s="1"/>
  <c r="DB10"/>
  <c r="DF10" s="1"/>
  <c r="AK10"/>
  <c r="AL34"/>
  <c r="CZ54"/>
  <c r="DG54"/>
  <c r="CZ24"/>
  <c r="DG24"/>
  <c r="CZ127"/>
  <c r="DG127"/>
  <c r="V6"/>
  <c r="DG49"/>
  <c r="CZ49"/>
  <c r="CZ149"/>
  <c r="DG149"/>
  <c r="DM74"/>
  <c r="DN25"/>
  <c r="DC11"/>
  <c r="AZ70"/>
  <c r="DR36"/>
  <c r="DR11"/>
  <c r="DR81"/>
  <c r="DQ25"/>
  <c r="CV10"/>
  <c r="CX10" s="1"/>
  <c r="DR35"/>
  <c r="DB11"/>
  <c r="DF11" s="1"/>
  <c r="DR94"/>
  <c r="DR146"/>
  <c r="AZ40"/>
  <c r="BB40" s="1"/>
  <c r="DR51"/>
  <c r="DR32"/>
  <c r="DM41"/>
  <c r="AZ32"/>
  <c r="DQ8"/>
  <c r="CZ83"/>
  <c r="DG83"/>
  <c r="DG71"/>
  <c r="CZ71"/>
  <c r="CZ84"/>
  <c r="DG84"/>
  <c r="AL75"/>
  <c r="DC75"/>
  <c r="DG87"/>
  <c r="CZ87"/>
  <c r="DG37"/>
  <c r="CW72"/>
  <c r="CV72"/>
  <c r="CX72" s="1"/>
  <c r="DG26"/>
  <c r="CZ26"/>
  <c r="BA72"/>
  <c r="AZ72"/>
  <c r="BB72" s="1"/>
  <c r="AZ39"/>
  <c r="BB39" s="1"/>
  <c r="DB39"/>
  <c r="DF39" s="1"/>
  <c r="BA39"/>
  <c r="AK6"/>
  <c r="AJ6"/>
  <c r="AL6" s="1"/>
  <c r="DB6"/>
  <c r="DF6" s="1"/>
  <c r="AL10"/>
  <c r="DC10"/>
  <c r="DM147"/>
  <c r="DL147"/>
  <c r="DP147"/>
  <c r="DQ147"/>
  <c r="DO147"/>
  <c r="DN147"/>
  <c r="CZ48"/>
  <c r="DG48"/>
  <c r="DG86"/>
  <c r="CZ86"/>
  <c r="CZ116"/>
  <c r="DG116"/>
  <c r="DQ113"/>
  <c r="DP113"/>
  <c r="DL113"/>
  <c r="DM113"/>
  <c r="DO113"/>
  <c r="DN113"/>
  <c r="DG114"/>
  <c r="CZ114"/>
  <c r="DG113"/>
  <c r="CZ113"/>
  <c r="AL41"/>
  <c r="DC72"/>
  <c r="AL72"/>
  <c r="DG97"/>
  <c r="CZ97"/>
  <c r="DH84"/>
  <c r="DJ83"/>
  <c r="DK83" s="1"/>
  <c r="DG120"/>
  <c r="CZ120"/>
  <c r="DC16"/>
  <c r="DR70"/>
  <c r="DR38"/>
  <c r="DO8"/>
  <c r="DN9"/>
  <c r="DM10"/>
  <c r="DC19"/>
  <c r="DC38" l="1"/>
  <c r="DG38" s="1"/>
  <c r="DR33"/>
  <c r="DR9"/>
  <c r="DR31"/>
  <c r="DR52"/>
  <c r="DC34"/>
  <c r="DG34" s="1"/>
  <c r="DC77"/>
  <c r="CZ77" s="1"/>
  <c r="CZ75"/>
  <c r="DG75"/>
  <c r="CZ11"/>
  <c r="DG11"/>
  <c r="DO96"/>
  <c r="DP96"/>
  <c r="DN96"/>
  <c r="DL96"/>
  <c r="DM96"/>
  <c r="DQ96"/>
  <c r="BB70"/>
  <c r="DC70"/>
  <c r="CZ10"/>
  <c r="DG10"/>
  <c r="DJ149"/>
  <c r="DK149" s="1"/>
  <c r="DH150"/>
  <c r="CZ36"/>
  <c r="DG36"/>
  <c r="DG9"/>
  <c r="CZ9"/>
  <c r="CH17"/>
  <c r="DC17"/>
  <c r="CZ20"/>
  <c r="DG20"/>
  <c r="DH55"/>
  <c r="DJ54"/>
  <c r="DK54" s="1"/>
  <c r="DR95"/>
  <c r="DR113"/>
  <c r="DC6"/>
  <c r="DC39"/>
  <c r="DC40"/>
  <c r="DB25"/>
  <c r="DF25" s="1"/>
  <c r="DC41"/>
  <c r="DR8"/>
  <c r="DR82"/>
  <c r="DR41"/>
  <c r="CG17"/>
  <c r="DB17"/>
  <c r="DF17" s="1"/>
  <c r="CZ31"/>
  <c r="DG31"/>
  <c r="DG74"/>
  <c r="CZ74"/>
  <c r="DH116"/>
  <c r="DJ115"/>
  <c r="DK115" s="1"/>
  <c r="DP114"/>
  <c r="DO114"/>
  <c r="DL114"/>
  <c r="DM114"/>
  <c r="DN114"/>
  <c r="DQ114"/>
  <c r="BQ19"/>
  <c r="DB19"/>
  <c r="DF19" s="1"/>
  <c r="DR147"/>
  <c r="DR10"/>
  <c r="DR72"/>
  <c r="DC76"/>
  <c r="DR39"/>
  <c r="DL83"/>
  <c r="DO83"/>
  <c r="DN83"/>
  <c r="DP83"/>
  <c r="DQ83"/>
  <c r="DM83"/>
  <c r="DM148"/>
  <c r="DL148"/>
  <c r="DP148"/>
  <c r="DQ148"/>
  <c r="DO148"/>
  <c r="DN148"/>
  <c r="DN53"/>
  <c r="DP53"/>
  <c r="DM53"/>
  <c r="DO53"/>
  <c r="DL53"/>
  <c r="DQ53"/>
  <c r="DG19"/>
  <c r="CZ19"/>
  <c r="CZ8"/>
  <c r="DG8"/>
  <c r="DH76"/>
  <c r="DJ76" s="1"/>
  <c r="DK76" s="1"/>
  <c r="DJ75"/>
  <c r="DK75" s="1"/>
  <c r="CG16"/>
  <c r="DB16"/>
  <c r="DF16" s="1"/>
  <c r="DC22"/>
  <c r="DR73"/>
  <c r="DG72"/>
  <c r="CZ72"/>
  <c r="BB25"/>
  <c r="DC25"/>
  <c r="CZ16"/>
  <c r="DG16"/>
  <c r="DJ84"/>
  <c r="DK84" s="1"/>
  <c r="DH85"/>
  <c r="BB32"/>
  <c r="DC32"/>
  <c r="DH98"/>
  <c r="DJ97"/>
  <c r="DK97" s="1"/>
  <c r="DG35"/>
  <c r="CZ35"/>
  <c r="CZ18"/>
  <c r="DG18"/>
  <c r="DG73"/>
  <c r="CZ73"/>
  <c r="DO74"/>
  <c r="DP74"/>
  <c r="DL74"/>
  <c r="DQ74"/>
  <c r="DR25"/>
  <c r="CZ38" l="1"/>
  <c r="CZ34"/>
  <c r="DR83"/>
  <c r="DP75"/>
  <c r="DL75"/>
  <c r="DO75"/>
  <c r="DQ75"/>
  <c r="DM75"/>
  <c r="DN75"/>
  <c r="DL84"/>
  <c r="DN84"/>
  <c r="DQ84"/>
  <c r="DP84"/>
  <c r="DO84"/>
  <c r="DM84"/>
  <c r="CZ22"/>
  <c r="DG22"/>
  <c r="DJ85"/>
  <c r="DK85" s="1"/>
  <c r="DH86"/>
  <c r="DG6"/>
  <c r="CZ6"/>
  <c r="DL149"/>
  <c r="DO149"/>
  <c r="DQ149"/>
  <c r="DN149"/>
  <c r="DP149"/>
  <c r="DM149"/>
  <c r="DG39"/>
  <c r="CZ39"/>
  <c r="CZ17"/>
  <c r="DG17"/>
  <c r="DH151"/>
  <c r="DJ151" s="1"/>
  <c r="DK151" s="1"/>
  <c r="DJ150"/>
  <c r="DK150" s="1"/>
  <c r="DG32"/>
  <c r="CZ32"/>
  <c r="DG40"/>
  <c r="CZ40"/>
  <c r="DR148"/>
  <c r="DR96"/>
  <c r="DR114"/>
  <c r="DL76"/>
  <c r="DR76" s="1"/>
  <c r="DP76"/>
  <c r="DO76"/>
  <c r="DN76"/>
  <c r="DQ76"/>
  <c r="DM76"/>
  <c r="CZ76"/>
  <c r="DG76"/>
  <c r="DN97"/>
  <c r="DM97"/>
  <c r="DL97"/>
  <c r="DO97"/>
  <c r="DQ97"/>
  <c r="DP97"/>
  <c r="CZ41"/>
  <c r="DG41"/>
  <c r="DH56"/>
  <c r="DJ55"/>
  <c r="DK55" s="1"/>
  <c r="DN54"/>
  <c r="DM54"/>
  <c r="DQ54"/>
  <c r="DP54"/>
  <c r="DO54"/>
  <c r="DL54"/>
  <c r="DG70"/>
  <c r="CZ70"/>
  <c r="DR53"/>
  <c r="DH99"/>
  <c r="DJ98"/>
  <c r="DK98" s="1"/>
  <c r="DG25"/>
  <c r="CZ25"/>
  <c r="DH117"/>
  <c r="DJ116"/>
  <c r="DK116" s="1"/>
  <c r="DR74"/>
  <c r="DM115"/>
  <c r="DO115"/>
  <c r="DQ115"/>
  <c r="DL115"/>
  <c r="DN115"/>
  <c r="DP115"/>
  <c r="DH118" l="1"/>
  <c r="DJ117"/>
  <c r="DK117" s="1"/>
  <c r="DO151"/>
  <c r="DN151"/>
  <c r="DM151"/>
  <c r="DQ151"/>
  <c r="DL151"/>
  <c r="DP151"/>
  <c r="DQ116"/>
  <c r="DP116"/>
  <c r="DM116"/>
  <c r="DO116"/>
  <c r="DL116"/>
  <c r="DN116"/>
  <c r="DH57"/>
  <c r="DJ56"/>
  <c r="DK56" s="1"/>
  <c r="DL150"/>
  <c r="DM150"/>
  <c r="DO150"/>
  <c r="DP150"/>
  <c r="DN150"/>
  <c r="DQ150"/>
  <c r="DL55"/>
  <c r="DO55"/>
  <c r="DP55"/>
  <c r="DN55"/>
  <c r="DQ55"/>
  <c r="DM55"/>
  <c r="DO85"/>
  <c r="DP85"/>
  <c r="DL85"/>
  <c r="DM85"/>
  <c r="DN85"/>
  <c r="DQ85"/>
  <c r="DH87"/>
  <c r="DJ87" s="1"/>
  <c r="DK87" s="1"/>
  <c r="DJ86"/>
  <c r="DK86" s="1"/>
  <c r="DH100"/>
  <c r="DJ99"/>
  <c r="DK99" s="1"/>
  <c r="DN98"/>
  <c r="DM98"/>
  <c r="DO98"/>
  <c r="DP98"/>
  <c r="DL98"/>
  <c r="DQ98"/>
  <c r="DR54"/>
  <c r="DR84"/>
  <c r="DR97"/>
  <c r="DR75"/>
  <c r="DR115"/>
  <c r="DR149"/>
  <c r="DQ117" l="1"/>
  <c r="DN117"/>
  <c r="DO117"/>
  <c r="DP117"/>
  <c r="DM117"/>
  <c r="DL117"/>
  <c r="DN87"/>
  <c r="DQ87"/>
  <c r="DP87"/>
  <c r="DO87"/>
  <c r="DL87"/>
  <c r="DM87"/>
  <c r="DP86"/>
  <c r="DN86"/>
  <c r="DL86"/>
  <c r="DO86"/>
  <c r="DM86"/>
  <c r="DQ86"/>
  <c r="DJ100"/>
  <c r="DK100" s="1"/>
  <c r="DH101"/>
  <c r="DJ101" s="1"/>
  <c r="DK101" s="1"/>
  <c r="DQ99"/>
  <c r="DP99"/>
  <c r="DM99"/>
  <c r="DN99"/>
  <c r="DL99"/>
  <c r="DO99"/>
  <c r="DH58"/>
  <c r="DJ57"/>
  <c r="DK57" s="1"/>
  <c r="DM56"/>
  <c r="DN56"/>
  <c r="DO56"/>
  <c r="DQ56"/>
  <c r="DP56"/>
  <c r="DL56"/>
  <c r="DR56" s="1"/>
  <c r="DJ118"/>
  <c r="DK118" s="1"/>
  <c r="DH119"/>
  <c r="DR98"/>
  <c r="DR116"/>
  <c r="DR85"/>
  <c r="DR55"/>
  <c r="DR151"/>
  <c r="DR150"/>
  <c r="DP118" l="1"/>
  <c r="DQ118"/>
  <c r="DL118"/>
  <c r="DM118"/>
  <c r="DN118"/>
  <c r="DO118"/>
  <c r="DH59"/>
  <c r="DJ58"/>
  <c r="DK58" s="1"/>
  <c r="DM100"/>
  <c r="DL100"/>
  <c r="DP100"/>
  <c r="DO100"/>
  <c r="DQ100"/>
  <c r="DN100"/>
  <c r="DH120"/>
  <c r="DJ119"/>
  <c r="DK119" s="1"/>
  <c r="DM57"/>
  <c r="DL57"/>
  <c r="DR57" s="1"/>
  <c r="DO57"/>
  <c r="DQ57"/>
  <c r="DN57"/>
  <c r="DP57"/>
  <c r="DM101"/>
  <c r="DL101"/>
  <c r="DQ101"/>
  <c r="DN101"/>
  <c r="DP101"/>
  <c r="DO101"/>
  <c r="DR87"/>
  <c r="DR117"/>
  <c r="DR86"/>
  <c r="DR99"/>
  <c r="DR100" l="1"/>
  <c r="DH121"/>
  <c r="DJ120"/>
  <c r="DK120" s="1"/>
  <c r="DH60"/>
  <c r="DJ59"/>
  <c r="DK59" s="1"/>
  <c r="DN119"/>
  <c r="DM119"/>
  <c r="DP119"/>
  <c r="DL119"/>
  <c r="DO119"/>
  <c r="DQ119"/>
  <c r="DP58"/>
  <c r="DN58"/>
  <c r="DQ58"/>
  <c r="DM58"/>
  <c r="DO58"/>
  <c r="DL58"/>
  <c r="DR118"/>
  <c r="DR101"/>
  <c r="DL120" l="1"/>
  <c r="DN120"/>
  <c r="DM120"/>
  <c r="DP120"/>
  <c r="DO120"/>
  <c r="DQ120"/>
  <c r="DH61"/>
  <c r="DJ60"/>
  <c r="DK60" s="1"/>
  <c r="DM59"/>
  <c r="DO59"/>
  <c r="DP59"/>
  <c r="DN59"/>
  <c r="DL59"/>
  <c r="DQ59"/>
  <c r="DH122"/>
  <c r="DJ121"/>
  <c r="DK121" s="1"/>
  <c r="DR58"/>
  <c r="DR119"/>
  <c r="DH123" l="1"/>
  <c r="DJ122"/>
  <c r="DK122" s="1"/>
  <c r="DH62"/>
  <c r="DJ61"/>
  <c r="DK61" s="1"/>
  <c r="DN121"/>
  <c r="DL121"/>
  <c r="DP121"/>
  <c r="DQ121"/>
  <c r="DO121"/>
  <c r="DM121"/>
  <c r="DP60"/>
  <c r="DO60"/>
  <c r="DM60"/>
  <c r="DQ60"/>
  <c r="DL60"/>
  <c r="DN60"/>
  <c r="DR59"/>
  <c r="DR120"/>
  <c r="DH63" l="1"/>
  <c r="DJ62"/>
  <c r="DK62" s="1"/>
  <c r="DP61"/>
  <c r="DO61"/>
  <c r="DL61"/>
  <c r="DN61"/>
  <c r="DM61"/>
  <c r="DQ61"/>
  <c r="DH124"/>
  <c r="DJ123"/>
  <c r="DK123" s="1"/>
  <c r="DR121"/>
  <c r="DR60"/>
  <c r="DN122"/>
  <c r="DM122"/>
  <c r="DQ122"/>
  <c r="DP122"/>
  <c r="DO122"/>
  <c r="DL122"/>
  <c r="DR122" s="1"/>
  <c r="DO123" l="1"/>
  <c r="DN123"/>
  <c r="DM123"/>
  <c r="DL123"/>
  <c r="DP123"/>
  <c r="DQ123"/>
  <c r="DO62"/>
  <c r="DP62"/>
  <c r="DQ62"/>
  <c r="DN62"/>
  <c r="DM62"/>
  <c r="DL62"/>
  <c r="DJ124"/>
  <c r="DK124" s="1"/>
  <c r="DH125"/>
  <c r="DH64"/>
  <c r="DJ63"/>
  <c r="DK63" s="1"/>
  <c r="DR61"/>
  <c r="DQ124" l="1"/>
  <c r="DN124"/>
  <c r="DO124"/>
  <c r="DM124"/>
  <c r="DL124"/>
  <c r="DP124"/>
  <c r="DH65"/>
  <c r="DJ65" s="1"/>
  <c r="DK65" s="1"/>
  <c r="DJ64"/>
  <c r="DK64" s="1"/>
  <c r="DH126"/>
  <c r="DJ125"/>
  <c r="DK125" s="1"/>
  <c r="DM63"/>
  <c r="DN63"/>
  <c r="DP63"/>
  <c r="DL63"/>
  <c r="DQ63"/>
  <c r="DO63"/>
  <c r="DR62"/>
  <c r="DR123"/>
  <c r="DN125" l="1"/>
  <c r="DM125"/>
  <c r="DL125"/>
  <c r="DO125"/>
  <c r="DQ125"/>
  <c r="DP125"/>
  <c r="DM65"/>
  <c r="DQ65"/>
  <c r="DP65"/>
  <c r="DL65"/>
  <c r="DO65"/>
  <c r="DN65"/>
  <c r="DO64"/>
  <c r="DP64"/>
  <c r="DL64"/>
  <c r="DN64"/>
  <c r="DQ64"/>
  <c r="DM64"/>
  <c r="DJ126"/>
  <c r="DK126" s="1"/>
  <c r="DH127"/>
  <c r="DR124"/>
  <c r="DR63"/>
  <c r="DR64" l="1"/>
  <c r="DR65"/>
  <c r="DR125"/>
  <c r="DP126"/>
  <c r="DO126"/>
  <c r="DL126"/>
  <c r="DN126"/>
  <c r="DM126"/>
  <c r="DQ126"/>
  <c r="DJ127"/>
  <c r="DK127" s="1"/>
  <c r="DH128"/>
  <c r="DL127" l="1"/>
  <c r="DR127" s="1"/>
  <c r="DO127"/>
  <c r="DN127"/>
  <c r="DM127"/>
  <c r="DP127"/>
  <c r="DQ127"/>
  <c r="DH129"/>
  <c r="DJ128"/>
  <c r="DK128" s="1"/>
  <c r="DR126"/>
  <c r="DO128" l="1"/>
  <c r="DN128"/>
  <c r="DM128"/>
  <c r="DP128"/>
  <c r="DL128"/>
  <c r="DQ128"/>
  <c r="DJ129"/>
  <c r="DK129" s="1"/>
  <c r="DH130"/>
  <c r="DR128" l="1"/>
  <c r="DP129"/>
  <c r="DM129"/>
  <c r="DO129"/>
  <c r="DN129"/>
  <c r="DL129"/>
  <c r="DQ129"/>
  <c r="DH131"/>
  <c r="DJ130"/>
  <c r="DK130" s="1"/>
  <c r="DM130" l="1"/>
  <c r="DL130"/>
  <c r="DO130"/>
  <c r="DN130"/>
  <c r="DP130"/>
  <c r="DQ130"/>
  <c r="DJ131"/>
  <c r="DK131" s="1"/>
  <c r="DH132"/>
  <c r="DR129"/>
  <c r="DO131" l="1"/>
  <c r="DN131"/>
  <c r="DM131"/>
  <c r="DL131"/>
  <c r="DP131"/>
  <c r="DQ131"/>
  <c r="DJ132"/>
  <c r="DK132" s="1"/>
  <c r="DH133"/>
  <c r="DR130"/>
  <c r="DR131" l="1"/>
  <c r="DN132"/>
  <c r="DO132"/>
  <c r="DM132"/>
  <c r="DL132"/>
  <c r="DP132"/>
  <c r="DQ132"/>
  <c r="DH134"/>
  <c r="DJ134" s="1"/>
  <c r="DK134" s="1"/>
  <c r="DJ133"/>
  <c r="DK133" s="1"/>
  <c r="DR132" l="1"/>
  <c r="DN133"/>
  <c r="DM133"/>
  <c r="DL133"/>
  <c r="DO133"/>
  <c r="DP133"/>
  <c r="DQ133"/>
  <c r="DP134"/>
  <c r="DO134"/>
  <c r="DL134"/>
  <c r="DN134"/>
  <c r="DM134"/>
  <c r="DQ134"/>
  <c r="DR134" l="1"/>
  <c r="DR133"/>
</calcChain>
</file>

<file path=xl/sharedStrings.xml><?xml version="1.0" encoding="utf-8"?>
<sst xmlns="http://schemas.openxmlformats.org/spreadsheetml/2006/main" count="4086" uniqueCount="2973">
  <si>
    <t>BLANCO</t>
  </si>
  <si>
    <t>VELOCIDAD RECUPERADO</t>
  </si>
  <si>
    <t>CELESTE</t>
  </si>
  <si>
    <t>AZUL</t>
  </si>
  <si>
    <t>ROJO</t>
  </si>
  <si>
    <t>VELOCIDAD DE LA VUELTA</t>
  </si>
  <si>
    <t>AMARILLO</t>
  </si>
  <si>
    <t xml:space="preserve"> </t>
  </si>
  <si>
    <t>ETAPAS</t>
  </si>
  <si>
    <t>CIRCUITO 1</t>
  </si>
  <si>
    <t>CIRCUITO 2</t>
  </si>
  <si>
    <t>CIRCUITO 3</t>
  </si>
  <si>
    <t>CIRCUITO 4</t>
  </si>
  <si>
    <t>CIRCUITO 5</t>
  </si>
  <si>
    <t>CIRCUITO 6</t>
  </si>
  <si>
    <t>VELOCIDAD CARRERA</t>
  </si>
  <si>
    <t>VELOCIDAD HABILITATORIA</t>
  </si>
  <si>
    <t>S</t>
  </si>
  <si>
    <t>AI</t>
  </si>
  <si>
    <t>AY</t>
  </si>
  <si>
    <t>BO</t>
  </si>
  <si>
    <t>CE</t>
  </si>
  <si>
    <t>CU</t>
  </si>
  <si>
    <t>DISTANCIA</t>
  </si>
  <si>
    <t>LUGAR FINAL</t>
  </si>
  <si>
    <t>CATEGORIA</t>
  </si>
  <si>
    <t>NUMERO PETO</t>
  </si>
  <si>
    <t>JINETE</t>
  </si>
  <si>
    <t>CABALLO</t>
  </si>
  <si>
    <t>CAUSAL ELIMINACION</t>
  </si>
  <si>
    <t>HORA DE LARGADA</t>
  </si>
  <si>
    <t>LLEGAdA</t>
  </si>
  <si>
    <t>HORA DE LLEGADA</t>
  </si>
  <si>
    <t>CHEQUEO</t>
  </si>
  <si>
    <t>HORA DE RECUPERACION</t>
  </si>
  <si>
    <t>TIEMPO CARRERA</t>
  </si>
  <si>
    <t>TIEMPO DE RECUPERACION</t>
  </si>
  <si>
    <t>TIEMPO RECUPERADO</t>
  </si>
  <si>
    <t>TIEMPO EN VELOCIDAD</t>
  </si>
  <si>
    <t>TIEMPO TOTAL CARRERA</t>
  </si>
  <si>
    <t xml:space="preserve"> HORA MAXIMA</t>
  </si>
  <si>
    <t>TPO CARRERA</t>
  </si>
  <si>
    <t>TPO RECUPERADO</t>
  </si>
  <si>
    <t>BONO</t>
  </si>
  <si>
    <t>DIFERENCIA AL 1</t>
  </si>
  <si>
    <t>PUNTAJE</t>
  </si>
  <si>
    <t>PUNTAJE TPO MAX</t>
  </si>
  <si>
    <t>PUNTAJE FINAL</t>
  </si>
  <si>
    <t>CEI*** 160 KMS</t>
  </si>
  <si>
    <t>FQLA</t>
  </si>
  <si>
    <t>CEI** 120 KMS</t>
  </si>
  <si>
    <t>FQRET</t>
  </si>
  <si>
    <t>120YR</t>
  </si>
  <si>
    <t>CEI** 120 KMS YR</t>
  </si>
  <si>
    <t>BENJAMIN BOETSCH TAGLE</t>
  </si>
  <si>
    <t>80 CEI</t>
  </si>
  <si>
    <t>CEI* 80 KMS FEI</t>
  </si>
  <si>
    <t>SEBASTIAN SALINAS BINELLI</t>
  </si>
  <si>
    <t>NAC 80 KMS</t>
  </si>
  <si>
    <t>FRANCISCO BOETSCH VICUÑA</t>
  </si>
  <si>
    <t>TOSTADO</t>
  </si>
  <si>
    <t>80 CEI YR</t>
  </si>
  <si>
    <t>JOSE ANTONIO VICENTE OLIVARI</t>
  </si>
  <si>
    <t xml:space="preserve">80 JUNIOR NAC </t>
  </si>
  <si>
    <t>MARQUEZ</t>
  </si>
  <si>
    <t>60 ADULTOS</t>
  </si>
  <si>
    <t>CONSTANZA REPOSI</t>
  </si>
  <si>
    <t>PS HUERQUEHUE</t>
  </si>
  <si>
    <t>114113</t>
  </si>
  <si>
    <t>ANTON LOPEZ</t>
  </si>
  <si>
    <t>SHIVA</t>
  </si>
  <si>
    <t>60 JUNIOR</t>
  </si>
  <si>
    <t>YASSER</t>
  </si>
  <si>
    <t>40 ADULTOS</t>
  </si>
  <si>
    <t>TAZAN</t>
  </si>
  <si>
    <t>40  JUNIOR</t>
  </si>
  <si>
    <t>largaron</t>
  </si>
  <si>
    <t>llegaron</t>
  </si>
  <si>
    <t>ELIMINADOS</t>
  </si>
  <si>
    <t>ORDENAR 160 120 CN</t>
  </si>
  <si>
    <t>ORDENAR 60 CS</t>
  </si>
  <si>
    <t>LATIGO</t>
  </si>
  <si>
    <t>18:00.00</t>
  </si>
  <si>
    <t>16:05.00</t>
  </si>
  <si>
    <t>16:07.00</t>
  </si>
  <si>
    <t>16:35.00</t>
  </si>
  <si>
    <t>20:35.00</t>
  </si>
  <si>
    <t>ORDENAR 80 CN</t>
  </si>
  <si>
    <t>ORDENAR 40 CS</t>
  </si>
  <si>
    <t>ORDENAR 20 CS</t>
  </si>
  <si>
    <t>CAUSA ELIMINACION</t>
  </si>
  <si>
    <t>velocidad carrera</t>
  </si>
  <si>
    <t>velocidad recuperado</t>
  </si>
  <si>
    <t>PROMEDIO HABILITACION</t>
  </si>
  <si>
    <t>80 kms</t>
  </si>
  <si>
    <t>110754</t>
  </si>
  <si>
    <t>111332</t>
  </si>
  <si>
    <t>130230</t>
  </si>
  <si>
    <t>131430</t>
  </si>
  <si>
    <t>142855</t>
  </si>
  <si>
    <t>DOMINGO SPOERER</t>
  </si>
  <si>
    <t>115624</t>
  </si>
  <si>
    <t>115905</t>
  </si>
  <si>
    <t>143138</t>
  </si>
  <si>
    <t>143509</t>
  </si>
  <si>
    <t>163510</t>
  </si>
  <si>
    <t>ALVARO LLOMPART</t>
  </si>
  <si>
    <t>114147</t>
  </si>
  <si>
    <t>114559</t>
  </si>
  <si>
    <t>140641</t>
  </si>
  <si>
    <t>141141</t>
  </si>
  <si>
    <t>155600</t>
  </si>
  <si>
    <t>GONZALO RAMIREZ AGUILERA</t>
  </si>
  <si>
    <t>ARRIYA</t>
  </si>
  <si>
    <t>121021</t>
  </si>
  <si>
    <t>121425</t>
  </si>
  <si>
    <t>151058</t>
  </si>
  <si>
    <t>151453</t>
  </si>
  <si>
    <t>171554</t>
  </si>
  <si>
    <t>DAVID RAMIREZ AGUILERA</t>
  </si>
  <si>
    <t>JUAN DE DIOS</t>
  </si>
  <si>
    <t>120952</t>
  </si>
  <si>
    <t>121416</t>
  </si>
  <si>
    <t>150859</t>
  </si>
  <si>
    <t>151520</t>
  </si>
  <si>
    <t>171556</t>
  </si>
  <si>
    <t>ELIAN RODRIGUEZ</t>
  </si>
  <si>
    <t>PAN DE PASCUA</t>
  </si>
  <si>
    <t>121025</t>
  </si>
  <si>
    <t>121430</t>
  </si>
  <si>
    <t>151104</t>
  </si>
  <si>
    <t>151810</t>
  </si>
  <si>
    <t>173005</t>
  </si>
  <si>
    <t>JINSHA</t>
  </si>
  <si>
    <t>113520</t>
  </si>
  <si>
    <t>135113</t>
  </si>
  <si>
    <t>135405</t>
  </si>
  <si>
    <t>60 kms</t>
  </si>
  <si>
    <t>GONZALO GAJARDO</t>
  </si>
  <si>
    <t>PS PICASSO</t>
  </si>
  <si>
    <t>123600</t>
  </si>
  <si>
    <t>124345</t>
  </si>
  <si>
    <t>154702</t>
  </si>
  <si>
    <t>155908</t>
  </si>
  <si>
    <t>VALENTINA GAJARDO</t>
  </si>
  <si>
    <t>PS KAWESKAR</t>
  </si>
  <si>
    <t>123601</t>
  </si>
  <si>
    <t>124240</t>
  </si>
  <si>
    <t>154703</t>
  </si>
  <si>
    <t>155352</t>
  </si>
  <si>
    <t>CATALINA ORTUZAR</t>
  </si>
  <si>
    <t>REMANSO</t>
  </si>
  <si>
    <t>115452</t>
  </si>
  <si>
    <t>130228</t>
  </si>
  <si>
    <t>HELENE DE GRANGE</t>
  </si>
  <si>
    <t>AZHARA</t>
  </si>
  <si>
    <t>125453</t>
  </si>
  <si>
    <t>131214</t>
  </si>
  <si>
    <t>40 kms</t>
  </si>
  <si>
    <t>HF WAFIQ</t>
  </si>
  <si>
    <t>111437</t>
  </si>
  <si>
    <t>RAIMUNDO UNDURRAGA</t>
  </si>
  <si>
    <t>PB BADIAH</t>
  </si>
  <si>
    <t>111439</t>
  </si>
  <si>
    <t>HERNAN BROWN JR</t>
  </si>
  <si>
    <t>JANAS</t>
  </si>
  <si>
    <t>114905</t>
  </si>
  <si>
    <t>ESTEBAN OLVARES</t>
  </si>
  <si>
    <t>KHALIL</t>
  </si>
  <si>
    <t>121729</t>
  </si>
  <si>
    <t>JUAN GUILLERMO JIMENEZ</t>
  </si>
  <si>
    <t>LM ASUR</t>
  </si>
  <si>
    <t>121730</t>
  </si>
  <si>
    <t>FRANCISCO CISTERNAS</t>
  </si>
  <si>
    <t>ZARA</t>
  </si>
  <si>
    <t>121732</t>
  </si>
  <si>
    <t>CRISTOBAL LARRAIN</t>
  </si>
  <si>
    <t>SOLITO</t>
  </si>
  <si>
    <t>121911</t>
  </si>
  <si>
    <t>121731</t>
  </si>
  <si>
    <t>ANDRE ALVAREZ</t>
  </si>
  <si>
    <t>ATENEA</t>
  </si>
  <si>
    <t>124716</t>
  </si>
  <si>
    <t>ELISA OYANEDEL</t>
  </si>
  <si>
    <t>MELCHOR</t>
  </si>
  <si>
    <t>124842</t>
  </si>
  <si>
    <t>MANUELA VALENZUELA</t>
  </si>
  <si>
    <t>124724</t>
  </si>
  <si>
    <t>LUKAS BUCKEL</t>
  </si>
  <si>
    <t>CHALLAY</t>
  </si>
  <si>
    <t>124824</t>
  </si>
  <si>
    <t>ISIDORA HIRMAS</t>
  </si>
  <si>
    <t>LAUTARO</t>
  </si>
  <si>
    <t>124830</t>
  </si>
  <si>
    <t>CARLOS GUAJARDO</t>
  </si>
  <si>
    <t>ÑIRE</t>
  </si>
  <si>
    <t>124612</t>
  </si>
  <si>
    <t>CRISTOBAL MENDEZ</t>
  </si>
  <si>
    <t>KAJHINA</t>
  </si>
  <si>
    <t>124840</t>
  </si>
  <si>
    <t>MAÑIO</t>
  </si>
  <si>
    <t>121912</t>
  </si>
  <si>
    <t>AGUSTINA MONTT</t>
  </si>
  <si>
    <t>125822</t>
  </si>
  <si>
    <t>CANASTA</t>
  </si>
  <si>
    <t>130743</t>
  </si>
  <si>
    <t>HARKEN JENSEN</t>
  </si>
  <si>
    <t>ROBERTO</t>
  </si>
  <si>
    <t>130742</t>
  </si>
  <si>
    <t>JOSE PEDRO VARELA</t>
  </si>
  <si>
    <t>PICAPIEDRA</t>
  </si>
  <si>
    <t>131811</t>
  </si>
  <si>
    <t>PEDRO VARELA</t>
  </si>
  <si>
    <t>HMS VALENTIN</t>
  </si>
  <si>
    <t>131613</t>
  </si>
  <si>
    <t>JUAN PABLO ROJAS</t>
  </si>
  <si>
    <t>125230</t>
  </si>
  <si>
    <t>BRYAN VALDEBENITO</t>
  </si>
  <si>
    <t>MAYA</t>
  </si>
  <si>
    <t>125017</t>
  </si>
  <si>
    <t>ISIDORA INSUNZA</t>
  </si>
  <si>
    <t>ISHTAR</t>
  </si>
  <si>
    <t>125016</t>
  </si>
  <si>
    <t>SOFIA HEDERRA</t>
  </si>
  <si>
    <t>ATHOS</t>
  </si>
  <si>
    <t>FQINJ RIDER</t>
  </si>
  <si>
    <t>124409</t>
  </si>
  <si>
    <t>PROMEDIO carrera</t>
  </si>
  <si>
    <t>JOSEFINA MATURANA FELL</t>
  </si>
  <si>
    <t>LLUVIA</t>
  </si>
  <si>
    <t>LONCOMILLA BUDUR</t>
  </si>
  <si>
    <t>LUKAS BUCKEL OCQUETEAU</t>
  </si>
  <si>
    <t>NEGRO CARO</t>
  </si>
  <si>
    <t>MARTÍN GARCÍA LAZO</t>
  </si>
  <si>
    <t>CG JELFOFAR</t>
  </si>
  <si>
    <t>HARKEN JENSEN R</t>
  </si>
  <si>
    <t>MAGNUM SHA</t>
  </si>
  <si>
    <t>CECILIA CARRERE IROUME</t>
  </si>
  <si>
    <t>TITANIUM</t>
  </si>
  <si>
    <t>CATALINA ORTUZAR ORPHANOPOULOS</t>
  </si>
  <si>
    <t>JAVIER MELERO FONTAINE</t>
  </si>
  <si>
    <t>JALISCO</t>
  </si>
  <si>
    <t>MICAELA TORRES HORTA</t>
  </si>
  <si>
    <t>TORMENTA</t>
  </si>
  <si>
    <t>FERNANDA HERRERA CRUZ</t>
  </si>
  <si>
    <t>MARAVILLA</t>
  </si>
  <si>
    <t>MANUELA VALENZUELA VARGAS</t>
  </si>
  <si>
    <t>PESADILLA</t>
  </si>
  <si>
    <t>MARIA MACARENA SUAZO ZEPEDA</t>
  </si>
  <si>
    <t>NAGUE BANDIDO</t>
  </si>
  <si>
    <t>JAIME TORRES SERRA</t>
  </si>
  <si>
    <t>ALBURAC</t>
  </si>
  <si>
    <t>CRISTOBAL MENDEZ MONTERO</t>
  </si>
  <si>
    <t>REGALO</t>
  </si>
  <si>
    <t>JUAN EDUARDO SPOERER DE LA SOTTA</t>
  </si>
  <si>
    <t>VENTISQUERO</t>
  </si>
  <si>
    <t>JAVIERA GAJARDO ARAOS</t>
  </si>
  <si>
    <t>TAN TAN</t>
  </si>
  <si>
    <t>ANDRÉ ALVAREZ VALENZUELA</t>
  </si>
  <si>
    <t>KALI</t>
  </si>
  <si>
    <t>SOFIA AMOR NUÑEZ</t>
  </si>
  <si>
    <t>YANARA</t>
  </si>
  <si>
    <t>JUAN EDUARDO COX VIAL</t>
  </si>
  <si>
    <t>KASIM</t>
  </si>
  <si>
    <t>CARLOS LETELIER SIVORI</t>
  </si>
  <si>
    <t>CL FRODDO</t>
  </si>
  <si>
    <t>MAXI WIMMER ....</t>
  </si>
  <si>
    <t>CL ESSAM</t>
  </si>
  <si>
    <t>RENATO CERDA BARROS</t>
  </si>
  <si>
    <t>AIKANA</t>
  </si>
  <si>
    <t>JUAN GUILLERMO JIMENEZ ROJAS</t>
  </si>
  <si>
    <t>HP ASWAD</t>
  </si>
  <si>
    <t>RODOLFO FUENZALIDA SANHUEZA</t>
  </si>
  <si>
    <t>SADIK</t>
  </si>
  <si>
    <t>JUAN IGNACIO CARDONE PALACIOS</t>
  </si>
  <si>
    <t>HP LAHEEB</t>
  </si>
  <si>
    <t>HENRY COFRE ALVARADO</t>
  </si>
  <si>
    <t>HP FARAON</t>
  </si>
  <si>
    <t>ENRIQUE BESA CORREA</t>
  </si>
  <si>
    <t>CARMELO</t>
  </si>
  <si>
    <t>PABLO VALDES SALINAS</t>
  </si>
  <si>
    <t>FAROL</t>
  </si>
  <si>
    <t>FRANCISCO EGUIGUREN VALDES</t>
  </si>
  <si>
    <t>FARAON</t>
  </si>
  <si>
    <t>JUAN IGNACIO SPOERER VERGARA</t>
  </si>
  <si>
    <t>MC VENTISQUERO</t>
  </si>
  <si>
    <t>JOSE IGNACIO SANHUEZA MONTEQUIN</t>
  </si>
  <si>
    <t>PARTISANO</t>
  </si>
  <si>
    <t>CATALINA LLORENS CLARK</t>
  </si>
  <si>
    <t>MG OTOÑO</t>
  </si>
  <si>
    <t>MAURICIO CONSIGLIERE GAETE</t>
  </si>
  <si>
    <t>JULIO CESAR</t>
  </si>
  <si>
    <t>ELISA OYANEDEL DIAZ</t>
  </si>
  <si>
    <t>MORITA</t>
  </si>
  <si>
    <t>ISIDORA HIRMAS VALDERRAMA</t>
  </si>
  <si>
    <t>DOMINGO SPOERER VERGARA</t>
  </si>
  <si>
    <t>CAMPO LINDO ZULU</t>
  </si>
  <si>
    <t>FELIPE SAT YABER</t>
  </si>
  <si>
    <t>SYRAJ</t>
  </si>
  <si>
    <t>JAVIERA LAGOS DIAZ</t>
  </si>
  <si>
    <t>HOSNY YR.</t>
  </si>
  <si>
    <t>CRISTOBAL CONSIGLIERE GAETE</t>
  </si>
  <si>
    <t>KISFA</t>
  </si>
  <si>
    <t>FERNANDO DE PEÑA IVER</t>
  </si>
  <si>
    <t>GABRIEL DIAZ DE VALDES LAYSECA</t>
  </si>
  <si>
    <t>MARQUESA</t>
  </si>
  <si>
    <t>MC AZHARA</t>
  </si>
  <si>
    <t>ATAHUALPA</t>
  </si>
  <si>
    <t>HERNAN GONZALEZ GARAY</t>
  </si>
  <si>
    <t>CARAMBA</t>
  </si>
  <si>
    <t>RAIMUNDO UNDURRAGA MUJICA</t>
  </si>
  <si>
    <t>ALASIK</t>
  </si>
  <si>
    <t>AMAPOLA</t>
  </si>
  <si>
    <t>JOSE DANIEL TARUD RUMIE</t>
  </si>
  <si>
    <t>JAFAR</t>
  </si>
  <si>
    <t>RODRIGO EUGENIN POLANCO</t>
  </si>
  <si>
    <t>AURA</t>
  </si>
  <si>
    <t>DENISE KRINFOKAI RODRIGUEZ</t>
  </si>
  <si>
    <t>ODISEA</t>
  </si>
  <si>
    <t>NICOLAS ARROYO RODRIGUEZ</t>
  </si>
  <si>
    <t>LIBANO</t>
  </si>
  <si>
    <t>ANDRE SCHENKEL .</t>
  </si>
  <si>
    <t>PUQUELAHUE EL MAGINIFICO</t>
  </si>
  <si>
    <t>ESTEBAN OLIVARES OSORIO</t>
  </si>
  <si>
    <t>CLAUDIO SEPULVEDA EGAÑA</t>
  </si>
  <si>
    <t>ALI RAZ</t>
  </si>
  <si>
    <t>VISON</t>
  </si>
  <si>
    <t>ANDRES PEPPI ARONOWSKY</t>
  </si>
  <si>
    <t>COPIHUE</t>
  </si>
  <si>
    <t>CLAUDIO CORNEJO CABEZAS</t>
  </si>
  <si>
    <t>ZAFIRA</t>
  </si>
  <si>
    <t>JUAN PABLO SCHIAPPACASSE CANEPA</t>
  </si>
  <si>
    <t>CASCARRABIAS</t>
  </si>
  <si>
    <t>ALEXIS HENRIQUEZ RAMIREZ</t>
  </si>
  <si>
    <t>ALPINA</t>
  </si>
  <si>
    <t>ISIDORA INSUNZA BOLOÑA</t>
  </si>
  <si>
    <t>ALVARO COX MUJICA</t>
  </si>
  <si>
    <t>AQUILES</t>
  </si>
  <si>
    <t>TOMÁS SALINAS PALACIOS</t>
  </si>
  <si>
    <t>CANDELARIA</t>
  </si>
  <si>
    <t>PABLO ANDRES FUENZALIDA SANHUEZA</t>
  </si>
  <si>
    <t>KASIB</t>
  </si>
  <si>
    <t>20 KMS</t>
  </si>
  <si>
    <t>ROLANDO SOVINO LAVIN</t>
  </si>
  <si>
    <t>PARIS</t>
  </si>
  <si>
    <t>AGUSTINA LAGOS DIAZ</t>
  </si>
  <si>
    <t>YASSIRA</t>
  </si>
  <si>
    <t>JOSEFA BLANCO PARRA</t>
  </si>
  <si>
    <t>CACHIVACHE</t>
  </si>
  <si>
    <t>BRIAN VALDEBENITO VALENZUELA</t>
  </si>
  <si>
    <t>KHADIJAH</t>
  </si>
  <si>
    <t>DAVID RAMIREZ FUENTES</t>
  </si>
  <si>
    <t>PERSEVERANCIA OTOÑO</t>
  </si>
  <si>
    <t>ANTON LOPEZ ORTIZ</t>
  </si>
  <si>
    <t>SAMIRA</t>
  </si>
  <si>
    <t>MARK IBAÑEZ EDMISTON</t>
  </si>
  <si>
    <t>ALBORADA MISS HINDU</t>
  </si>
  <si>
    <t>MIGUEL MELNICK YUDELEVICH</t>
  </si>
  <si>
    <t>C.L FIONA</t>
  </si>
  <si>
    <t>PERSEVERANCIA JUAN DE DIOS</t>
  </si>
  <si>
    <t xml:space="preserve">NICOLAS SOMMER </t>
  </si>
  <si>
    <t>PERSEVERANCIA AL RAYAN</t>
  </si>
  <si>
    <t>LUIS FELIPE VILLAROEL DURAN</t>
  </si>
  <si>
    <t>ALBORADA ROYAL BLOOD</t>
  </si>
  <si>
    <t>KITTY NAVEA MOYA</t>
  </si>
  <si>
    <t>BARTOLO</t>
  </si>
  <si>
    <t>PABLO LLOMPART GARCIA-HUIDOBRO</t>
  </si>
  <si>
    <t>SANTA MONICA DAFNE</t>
  </si>
  <si>
    <t>CIRO DEL TIMOTE</t>
  </si>
  <si>
    <t>VALENTINA RAMIREZ AGUILERA</t>
  </si>
  <si>
    <t>LYONS TREMENDO</t>
  </si>
  <si>
    <t>ELIAN RODRIGUEZ GONZALEZ</t>
  </si>
  <si>
    <t>PERSEVERANCIA AL HAPPY</t>
  </si>
  <si>
    <t>MARCELA COTO NIELSEN</t>
  </si>
  <si>
    <t>SALADINO</t>
  </si>
  <si>
    <t>FERNANDO AMOR LILLO</t>
  </si>
  <si>
    <t>PRETA AZABACHE</t>
  </si>
  <si>
    <t>ROZAMEL ROJAS LOYOLA</t>
  </si>
  <si>
    <t>KAMAL</t>
  </si>
  <si>
    <t>RICARDO BACHELET ARTIGUES</t>
  </si>
  <si>
    <t>SAFIR</t>
  </si>
  <si>
    <t>ARTURO MARINETTI MONDIGLIO</t>
  </si>
  <si>
    <t>FANTASISTA</t>
  </si>
  <si>
    <t>ENRIQUE LARRONDO ORREGO</t>
  </si>
  <si>
    <t>EMIR</t>
  </si>
  <si>
    <t>ENRIQUE CABRERA SEGUEL</t>
  </si>
  <si>
    <t>EROS</t>
  </si>
  <si>
    <t>GONZALO GAJARDO PONCE</t>
  </si>
  <si>
    <t>JOSE PEDRO VARELA ALFONSO</t>
  </si>
  <si>
    <t>PABLO GONZALEZ GUZMAN</t>
  </si>
  <si>
    <t>FARAÓN</t>
  </si>
  <si>
    <t>SEBASTIAN IRARRAZAVAL FERNANDEZ</t>
  </si>
  <si>
    <t>ZAHIR</t>
  </si>
  <si>
    <t>CARMEN GLORIA ALVAREZ DANKER</t>
  </si>
  <si>
    <t>KAIKO</t>
  </si>
  <si>
    <t>NICOLAS CUEVAS RIQUELME</t>
  </si>
  <si>
    <t>DHIYYA</t>
  </si>
  <si>
    <t>ANDRES POBLETE SALCEDO</t>
  </si>
  <si>
    <t>SALMA</t>
  </si>
  <si>
    <t>CRISTOBAL ORTIZ SUAREZ</t>
  </si>
  <si>
    <t>CL YENDEGAIA</t>
  </si>
  <si>
    <t>JOSEFINA BACHELET COTO</t>
  </si>
  <si>
    <t>GITANO</t>
  </si>
  <si>
    <t>SOFIA LLORENS CLARK</t>
  </si>
  <si>
    <t>ATAL</t>
  </si>
  <si>
    <t>DOMINGA LLORENS CLARK</t>
  </si>
  <si>
    <t>RELAMPAGO</t>
  </si>
  <si>
    <t>VALENTINA HENRIQUEZ KASSIS</t>
  </si>
  <si>
    <t>ODALISCA</t>
  </si>
  <si>
    <t>JOSE DOMINGO IRARRAZAVAL TAGLE</t>
  </si>
  <si>
    <t>SUEÑA PENSANDO</t>
  </si>
  <si>
    <t xml:space="preserve">FRANCISCO URCELAY </t>
  </si>
  <si>
    <t>CALAFATE</t>
  </si>
  <si>
    <t>JUAN JOSE ECHAVARRI GLEISNER</t>
  </si>
  <si>
    <t>TEREK</t>
  </si>
  <si>
    <t>JUAN CARLOS ONELL RAMIREZ</t>
  </si>
  <si>
    <t>VICTOR SZECOWKA LATRACH</t>
  </si>
  <si>
    <t>KAWELL MAPU EL FERHAN</t>
  </si>
  <si>
    <t>IGNACIO VARGAS MESA</t>
  </si>
  <si>
    <t>OSAMA</t>
  </si>
  <si>
    <t>NICOLE HAMMERSLEY FONCK</t>
  </si>
  <si>
    <t>GRAN MARQUEZ</t>
  </si>
  <si>
    <t>DANTE MARINETTI MONDIGLIO</t>
  </si>
  <si>
    <t>SHANGRILA</t>
  </si>
  <si>
    <t>ALVARO LLOMPART GRIMM</t>
  </si>
  <si>
    <t>P.S KANDINSKI</t>
  </si>
  <si>
    <t>VALENTINA GAJARDO WANDELT</t>
  </si>
  <si>
    <t>PS.ATAHUALPA</t>
  </si>
  <si>
    <t>PEDRO VARELA CERDA</t>
  </si>
  <si>
    <t>HSM VALENTIN</t>
  </si>
  <si>
    <t>PAULA LLORENS CLARK</t>
  </si>
  <si>
    <t>RV SULTAN</t>
  </si>
  <si>
    <t>ANTONIA MATURANA VIDAURRE</t>
  </si>
  <si>
    <t>ABDUL</t>
  </si>
  <si>
    <t>VICENTE MAYOL LARRAIN</t>
  </si>
  <si>
    <t>ALTAMIRA VENTARRON</t>
  </si>
  <si>
    <t>JUAN PABLO MAYOL CALVO</t>
  </si>
  <si>
    <t>TALENTO</t>
  </si>
  <si>
    <t>JUAN JOSE ARTHUR UGARTE</t>
  </si>
  <si>
    <t>FAGHIRA</t>
  </si>
  <si>
    <t>EMILIO BENOIT GUZMAN</t>
  </si>
  <si>
    <t>AL NOOR</t>
  </si>
  <si>
    <t>SERGIO HURTADO SALINAS</t>
  </si>
  <si>
    <t>BARACK</t>
  </si>
  <si>
    <t>FRANCISCO ARTHUR UGARTE</t>
  </si>
  <si>
    <t>FARID</t>
  </si>
  <si>
    <t>PEDRO PABLO GOMEZ MARTINEZ</t>
  </si>
  <si>
    <t>MESSI</t>
  </si>
  <si>
    <t>JUAN CARLOS POBLETE RODRIGUEZ</t>
  </si>
  <si>
    <t>MICK JAGGER</t>
  </si>
  <si>
    <t>JAVIER MÉNDEZ YÁÑEZ</t>
  </si>
  <si>
    <t>SEBASTIÁN SALINAS BINELLI</t>
  </si>
  <si>
    <t>MALAK</t>
  </si>
  <si>
    <t>OSCAR SILVA SILVA</t>
  </si>
  <si>
    <t>LM DOÑA BLANCA</t>
  </si>
  <si>
    <t>JUAN DEL CANTO MANTEROLA</t>
  </si>
  <si>
    <t>LM PATAGONIA</t>
  </si>
  <si>
    <t>FELIPE PERÓ DOMEYKO</t>
  </si>
  <si>
    <t>P.B. KATANNKA</t>
  </si>
  <si>
    <t>.</t>
  </si>
  <si>
    <t>100004</t>
  </si>
  <si>
    <t>100229</t>
  </si>
  <si>
    <t>121626</t>
  </si>
  <si>
    <t>121843</t>
  </si>
  <si>
    <t>102333</t>
  </si>
  <si>
    <t>102816</t>
  </si>
  <si>
    <t>130659</t>
  </si>
  <si>
    <t>131037</t>
  </si>
  <si>
    <t>102334</t>
  </si>
  <si>
    <t>102810</t>
  </si>
  <si>
    <t>130703</t>
  </si>
  <si>
    <t>131045</t>
  </si>
  <si>
    <t>101349</t>
  </si>
  <si>
    <t>101646</t>
  </si>
  <si>
    <t>122755</t>
  </si>
  <si>
    <t>123259</t>
  </si>
  <si>
    <t>100731</t>
  </si>
  <si>
    <t>101238</t>
  </si>
  <si>
    <t>130435</t>
  </si>
  <si>
    <t>130913</t>
  </si>
  <si>
    <t>080807</t>
  </si>
  <si>
    <t>081014</t>
  </si>
  <si>
    <t>104000</t>
  </si>
  <si>
    <t>104230</t>
  </si>
  <si>
    <t>125828</t>
  </si>
  <si>
    <t>080809</t>
  </si>
  <si>
    <t>081037</t>
  </si>
  <si>
    <t>104004</t>
  </si>
  <si>
    <t>104417</t>
  </si>
  <si>
    <t>125849</t>
  </si>
  <si>
    <t>090301</t>
  </si>
  <si>
    <t>090729</t>
  </si>
  <si>
    <t>111328</t>
  </si>
  <si>
    <t>130312</t>
  </si>
  <si>
    <t>130830</t>
  </si>
  <si>
    <t>RODRIGO HERRERA</t>
  </si>
  <si>
    <t>GRINGA</t>
  </si>
  <si>
    <t>100752</t>
  </si>
  <si>
    <t>101756</t>
  </si>
  <si>
    <t>123435</t>
  </si>
  <si>
    <t>124141</t>
  </si>
  <si>
    <t>090205</t>
  </si>
  <si>
    <t>090812</t>
  </si>
  <si>
    <t>112003</t>
  </si>
  <si>
    <t>112500</t>
  </si>
  <si>
    <t>112020</t>
  </si>
  <si>
    <t>112604</t>
  </si>
  <si>
    <t>112021</t>
  </si>
  <si>
    <t>112440</t>
  </si>
  <si>
    <t>102312</t>
  </si>
  <si>
    <t>103102</t>
  </si>
  <si>
    <t>130702</t>
  </si>
  <si>
    <t>131514</t>
  </si>
  <si>
    <t>090439</t>
  </si>
  <si>
    <t>090650</t>
  </si>
  <si>
    <t>110750</t>
  </si>
  <si>
    <t>111000</t>
  </si>
  <si>
    <t>125253</t>
  </si>
  <si>
    <t>125538</t>
  </si>
  <si>
    <t>090820</t>
  </si>
  <si>
    <t>111351</t>
  </si>
  <si>
    <t>111913</t>
  </si>
  <si>
    <t>090144</t>
  </si>
  <si>
    <t>090321</t>
  </si>
  <si>
    <t>112004</t>
  </si>
  <si>
    <t>112240</t>
  </si>
  <si>
    <t>090315</t>
  </si>
  <si>
    <t>090738</t>
  </si>
  <si>
    <t>111520</t>
  </si>
  <si>
    <t>112200</t>
  </si>
  <si>
    <t>105832</t>
  </si>
  <si>
    <t>110259</t>
  </si>
  <si>
    <t>080806</t>
  </si>
  <si>
    <t>081107</t>
  </si>
  <si>
    <t>104003</t>
  </si>
  <si>
    <t>104254</t>
  </si>
  <si>
    <t>090431</t>
  </si>
  <si>
    <t>090806</t>
  </si>
  <si>
    <t>111045</t>
  </si>
  <si>
    <t>111610</t>
  </si>
  <si>
    <t>125404</t>
  </si>
  <si>
    <t>125742</t>
  </si>
  <si>
    <t>085110</t>
  </si>
  <si>
    <t>085728</t>
  </si>
  <si>
    <t>105905</t>
  </si>
  <si>
    <t>110018</t>
  </si>
  <si>
    <t>124105</t>
  </si>
  <si>
    <t>125326</t>
  </si>
  <si>
    <t>101512</t>
  </si>
  <si>
    <t>102640</t>
  </si>
  <si>
    <t>094919</t>
  </si>
  <si>
    <t>095232</t>
  </si>
  <si>
    <t>125120</t>
  </si>
  <si>
    <t>130051</t>
  </si>
  <si>
    <t>095660</t>
  </si>
  <si>
    <t>100310</t>
  </si>
  <si>
    <t>121627</t>
  </si>
  <si>
    <t>122127</t>
  </si>
  <si>
    <t>095725</t>
  </si>
  <si>
    <t>100252</t>
  </si>
  <si>
    <t>120905</t>
  </si>
  <si>
    <t>121434</t>
  </si>
  <si>
    <t>100800</t>
  </si>
  <si>
    <t>101327</t>
  </si>
  <si>
    <t>095612</t>
  </si>
  <si>
    <t>100335</t>
  </si>
  <si>
    <t>120621</t>
  </si>
  <si>
    <t>121838</t>
  </si>
  <si>
    <t>ORLANDO VILLALOBOS</t>
  </si>
  <si>
    <t>CL DOÑANA</t>
  </si>
  <si>
    <t>100244</t>
  </si>
  <si>
    <t>100854</t>
  </si>
  <si>
    <t>120958</t>
  </si>
  <si>
    <t>122012</t>
  </si>
  <si>
    <t>095659</t>
  </si>
  <si>
    <t>100628</t>
  </si>
  <si>
    <t>095954</t>
  </si>
  <si>
    <t>100758</t>
  </si>
  <si>
    <t>120547</t>
  </si>
  <si>
    <t>121355</t>
  </si>
  <si>
    <t>095846</t>
  </si>
  <si>
    <t>100803</t>
  </si>
  <si>
    <t>100059</t>
  </si>
  <si>
    <t>100514</t>
  </si>
  <si>
    <t>095958</t>
  </si>
  <si>
    <t>101011</t>
  </si>
  <si>
    <t>121317</t>
  </si>
  <si>
    <t>122326</t>
  </si>
  <si>
    <t>PEDRO PABLO MOREIRA</t>
  </si>
  <si>
    <t>LUNA</t>
  </si>
  <si>
    <t>100347</t>
  </si>
  <si>
    <t>100907</t>
  </si>
  <si>
    <t>101153</t>
  </si>
  <si>
    <t>101546</t>
  </si>
  <si>
    <t>123227</t>
  </si>
  <si>
    <t>123708</t>
  </si>
  <si>
    <t>104345</t>
  </si>
  <si>
    <t>104718</t>
  </si>
  <si>
    <t>104339</t>
  </si>
  <si>
    <t>104755</t>
  </si>
  <si>
    <t>101513</t>
  </si>
  <si>
    <t>102642</t>
  </si>
  <si>
    <t>080805</t>
  </si>
  <si>
    <t>081035</t>
  </si>
  <si>
    <t>103959</t>
  </si>
  <si>
    <t>104502</t>
  </si>
  <si>
    <t>105737</t>
  </si>
  <si>
    <t>110026</t>
  </si>
  <si>
    <t>105738</t>
  </si>
  <si>
    <t>105939</t>
  </si>
  <si>
    <t>MARIO BALMACEDA</t>
  </si>
  <si>
    <t>CHEPO</t>
  </si>
  <si>
    <t>113732</t>
  </si>
  <si>
    <t>113913</t>
  </si>
  <si>
    <t>114217</t>
  </si>
  <si>
    <t>114209</t>
  </si>
  <si>
    <t>113914</t>
  </si>
  <si>
    <t>113243</t>
  </si>
  <si>
    <t>113320</t>
  </si>
  <si>
    <t>114533</t>
  </si>
  <si>
    <t>114828</t>
  </si>
  <si>
    <t>114219</t>
  </si>
  <si>
    <t>DIEGO FUENTES</t>
  </si>
  <si>
    <t>114145</t>
  </si>
  <si>
    <t>114613</t>
  </si>
  <si>
    <t>114614</t>
  </si>
  <si>
    <t>114937</t>
  </si>
  <si>
    <t>GILBERTO CORNEJO</t>
  </si>
  <si>
    <t>114825</t>
  </si>
  <si>
    <t>120946</t>
  </si>
  <si>
    <t>120853</t>
  </si>
  <si>
    <t>120935</t>
  </si>
  <si>
    <t>120934</t>
  </si>
  <si>
    <t>115340</t>
  </si>
  <si>
    <t>115933</t>
  </si>
  <si>
    <t>095316</t>
  </si>
  <si>
    <t>095715</t>
  </si>
  <si>
    <t>114925</t>
  </si>
  <si>
    <t>120035</t>
  </si>
  <si>
    <t>101159</t>
  </si>
  <si>
    <t>101511</t>
  </si>
  <si>
    <t>122002</t>
  </si>
  <si>
    <t>122331</t>
  </si>
  <si>
    <t>095738</t>
  </si>
  <si>
    <t>100157</t>
  </si>
  <si>
    <t>121618</t>
  </si>
  <si>
    <t>122135</t>
  </si>
  <si>
    <t>095700</t>
  </si>
  <si>
    <t>100300</t>
  </si>
  <si>
    <t>121648</t>
  </si>
  <si>
    <t>122044</t>
  </si>
  <si>
    <t>095740</t>
  </si>
  <si>
    <t>100440</t>
  </si>
  <si>
    <t>114946</t>
  </si>
  <si>
    <t>115837</t>
  </si>
  <si>
    <t>121011</t>
  </si>
  <si>
    <t>115846</t>
  </si>
  <si>
    <t>121633</t>
  </si>
  <si>
    <t>100812</t>
  </si>
  <si>
    <t>101056</t>
  </si>
  <si>
    <t>121008</t>
  </si>
  <si>
    <t>121421</t>
  </si>
  <si>
    <t>100354</t>
  </si>
  <si>
    <t>101017</t>
  </si>
  <si>
    <t>122912</t>
  </si>
  <si>
    <t>123759</t>
  </si>
  <si>
    <t>101400</t>
  </si>
  <si>
    <t>101635</t>
  </si>
  <si>
    <t>122756</t>
  </si>
  <si>
    <t>123254</t>
  </si>
  <si>
    <t>140256</t>
  </si>
  <si>
    <t>141029</t>
  </si>
  <si>
    <t>JOSE FERRAZ</t>
  </si>
  <si>
    <t>134040</t>
  </si>
  <si>
    <t>135711</t>
  </si>
  <si>
    <t>135146</t>
  </si>
  <si>
    <t>140002</t>
  </si>
  <si>
    <t>135015</t>
  </si>
  <si>
    <t>140120</t>
  </si>
  <si>
    <t>BIAGLO BEMAGLIE</t>
  </si>
  <si>
    <t>135047</t>
  </si>
  <si>
    <t>140006</t>
  </si>
  <si>
    <t>105833</t>
  </si>
  <si>
    <t>110350</t>
  </si>
  <si>
    <t>134755</t>
  </si>
  <si>
    <t>135348</t>
  </si>
  <si>
    <t>134758</t>
  </si>
  <si>
    <t>135240</t>
  </si>
  <si>
    <t>141010</t>
  </si>
  <si>
    <t>141540</t>
  </si>
  <si>
    <t>141019</t>
  </si>
  <si>
    <t>141535</t>
  </si>
  <si>
    <t>140825</t>
  </si>
  <si>
    <t>141920</t>
  </si>
  <si>
    <t>133546</t>
  </si>
  <si>
    <t>135535</t>
  </si>
  <si>
    <t>141003</t>
  </si>
  <si>
    <t>141631</t>
  </si>
  <si>
    <t>140959</t>
  </si>
  <si>
    <t>142227</t>
  </si>
  <si>
    <t>142740</t>
  </si>
  <si>
    <t>142940</t>
  </si>
  <si>
    <t>134858</t>
  </si>
  <si>
    <t>135818</t>
  </si>
  <si>
    <t>135528</t>
  </si>
  <si>
    <t>142808</t>
  </si>
  <si>
    <t>143400</t>
  </si>
  <si>
    <t>130945</t>
  </si>
  <si>
    <t>132947</t>
  </si>
  <si>
    <t>TARA GREASLEY</t>
  </si>
  <si>
    <t>134444</t>
  </si>
  <si>
    <t>135342</t>
  </si>
  <si>
    <t>135155</t>
  </si>
  <si>
    <t>135512</t>
  </si>
  <si>
    <t>135220</t>
  </si>
  <si>
    <t>JOSE ANTONIO VICENTE</t>
  </si>
  <si>
    <t>134659</t>
  </si>
  <si>
    <t>135724</t>
  </si>
  <si>
    <t>133406</t>
  </si>
  <si>
    <t>135534</t>
  </si>
  <si>
    <t>135056</t>
  </si>
  <si>
    <t>135740</t>
  </si>
  <si>
    <t>134953</t>
  </si>
  <si>
    <t>140050</t>
  </si>
  <si>
    <t>135125</t>
  </si>
  <si>
    <t>135812</t>
  </si>
  <si>
    <t>134410</t>
  </si>
  <si>
    <t>135952</t>
  </si>
  <si>
    <t>134818</t>
  </si>
  <si>
    <t>135852</t>
  </si>
  <si>
    <t>140132</t>
  </si>
  <si>
    <t>133632</t>
  </si>
  <si>
    <t>140622</t>
  </si>
  <si>
    <t>FELIPE ARTHUR</t>
  </si>
  <si>
    <t>140127</t>
  </si>
  <si>
    <t>140840</t>
  </si>
  <si>
    <t>NICOLAS SCHMIDT</t>
  </si>
  <si>
    <t>135052</t>
  </si>
  <si>
    <t>132818</t>
  </si>
  <si>
    <t>133542</t>
  </si>
  <si>
    <t>132418</t>
  </si>
  <si>
    <t>133628</t>
  </si>
  <si>
    <t>132521</t>
  </si>
  <si>
    <t>133055</t>
  </si>
  <si>
    <t>FELIX GONZALEZ</t>
  </si>
  <si>
    <t>132647</t>
  </si>
  <si>
    <t>134239</t>
  </si>
  <si>
    <t>SEBASTIAN NASUR</t>
  </si>
  <si>
    <t>131719</t>
  </si>
  <si>
    <t>134158</t>
  </si>
  <si>
    <t>AYLIN GOMEZ</t>
  </si>
  <si>
    <t>132450</t>
  </si>
  <si>
    <t>134108</t>
  </si>
  <si>
    <t>133623</t>
  </si>
  <si>
    <t>134439</t>
  </si>
  <si>
    <t>133412</t>
  </si>
  <si>
    <t>134428</t>
  </si>
  <si>
    <t>131908</t>
  </si>
  <si>
    <t>134300</t>
  </si>
  <si>
    <t>134123</t>
  </si>
  <si>
    <t>134610</t>
  </si>
  <si>
    <t>134209</t>
  </si>
  <si>
    <t>131723</t>
  </si>
  <si>
    <t>134632</t>
  </si>
  <si>
    <t>131442</t>
  </si>
  <si>
    <t>132206</t>
  </si>
  <si>
    <t>132819</t>
  </si>
  <si>
    <t>133016</t>
  </si>
  <si>
    <t>JESSICA STIELER</t>
  </si>
  <si>
    <t>133004</t>
  </si>
  <si>
    <t>133734</t>
  </si>
  <si>
    <t>VICTOR TARUD</t>
  </si>
  <si>
    <t>134641</t>
  </si>
  <si>
    <t>135114</t>
  </si>
  <si>
    <t>132355</t>
  </si>
  <si>
    <t>134810</t>
  </si>
  <si>
    <t>150618</t>
  </si>
  <si>
    <t>150133</t>
  </si>
  <si>
    <t>151226</t>
  </si>
  <si>
    <t>144353</t>
  </si>
  <si>
    <t>151508</t>
  </si>
  <si>
    <t>152113</t>
  </si>
  <si>
    <t>150623</t>
  </si>
  <si>
    <t>152207</t>
  </si>
  <si>
    <t>150617</t>
  </si>
  <si>
    <t>152334</t>
  </si>
  <si>
    <t>132130</t>
  </si>
  <si>
    <t>132758</t>
  </si>
  <si>
    <t>132124</t>
  </si>
  <si>
    <t>132750</t>
  </si>
  <si>
    <t>150140</t>
  </si>
  <si>
    <t>151526</t>
  </si>
  <si>
    <t>150622</t>
  </si>
  <si>
    <t>151533</t>
  </si>
  <si>
    <t>150437</t>
  </si>
  <si>
    <t>151702</t>
  </si>
  <si>
    <t>141850</t>
  </si>
  <si>
    <t>142626</t>
  </si>
  <si>
    <t>133518</t>
  </si>
  <si>
    <t>135636</t>
  </si>
  <si>
    <t>132219</t>
  </si>
  <si>
    <t>132910</t>
  </si>
  <si>
    <t>131712</t>
  </si>
  <si>
    <t>132439</t>
  </si>
  <si>
    <t>130916</t>
  </si>
  <si>
    <t>131323</t>
  </si>
  <si>
    <t>130514</t>
  </si>
  <si>
    <t>131239</t>
  </si>
  <si>
    <t>ISABELA IBAÑEZ</t>
  </si>
  <si>
    <t>131220</t>
  </si>
  <si>
    <t>131436</t>
  </si>
  <si>
    <t>130940</t>
  </si>
  <si>
    <t>131518</t>
  </si>
  <si>
    <t>JOSEFINA IBAÑEZ</t>
  </si>
  <si>
    <t>131222</t>
  </si>
  <si>
    <t>131830</t>
  </si>
  <si>
    <t>130950</t>
  </si>
  <si>
    <t>132251</t>
  </si>
  <si>
    <t>131909</t>
  </si>
  <si>
    <t>132902</t>
  </si>
  <si>
    <t>132842</t>
  </si>
  <si>
    <t>133701</t>
  </si>
  <si>
    <t>RICARDO LUDWIG</t>
  </si>
  <si>
    <t>133229</t>
  </si>
  <si>
    <t>133516</t>
  </si>
  <si>
    <t>133348</t>
  </si>
  <si>
    <t>134126</t>
  </si>
  <si>
    <t>125419</t>
  </si>
  <si>
    <t>130000</t>
  </si>
  <si>
    <t>133444</t>
  </si>
  <si>
    <t>133952</t>
  </si>
  <si>
    <t>132622</t>
  </si>
  <si>
    <t>133100</t>
  </si>
  <si>
    <t>132621</t>
  </si>
  <si>
    <t>133339</t>
  </si>
  <si>
    <t>132456</t>
  </si>
  <si>
    <t>133259</t>
  </si>
  <si>
    <t>132632</t>
  </si>
  <si>
    <t>133413</t>
  </si>
  <si>
    <t>153655</t>
  </si>
  <si>
    <t>154606</t>
  </si>
  <si>
    <t>154113</t>
  </si>
  <si>
    <t>154549</t>
  </si>
  <si>
    <t>154233</t>
  </si>
  <si>
    <t>154848</t>
  </si>
  <si>
    <t>154028</t>
  </si>
  <si>
    <t>154832</t>
  </si>
  <si>
    <t>154138</t>
  </si>
  <si>
    <t>155240</t>
  </si>
  <si>
    <t>154307</t>
  </si>
  <si>
    <t>155833</t>
  </si>
  <si>
    <t>154747</t>
  </si>
  <si>
    <t>155843</t>
  </si>
  <si>
    <t>154756</t>
  </si>
  <si>
    <t>155628</t>
  </si>
  <si>
    <t>160408</t>
  </si>
  <si>
    <t>155219</t>
  </si>
  <si>
    <t>155948</t>
  </si>
  <si>
    <t>154350</t>
  </si>
  <si>
    <t>155930</t>
  </si>
  <si>
    <t>155155</t>
  </si>
  <si>
    <t>155055</t>
  </si>
  <si>
    <t>160316</t>
  </si>
  <si>
    <t>154935</t>
  </si>
  <si>
    <t>160440</t>
  </si>
  <si>
    <t>155114</t>
  </si>
  <si>
    <t>160455</t>
  </si>
  <si>
    <t>154742</t>
  </si>
  <si>
    <t>160604</t>
  </si>
  <si>
    <t>155057</t>
  </si>
  <si>
    <t>160725</t>
  </si>
  <si>
    <t>161035</t>
  </si>
  <si>
    <t>161618</t>
  </si>
  <si>
    <t>154930</t>
  </si>
  <si>
    <t>153715</t>
  </si>
  <si>
    <t>151720</t>
  </si>
  <si>
    <t>152552</t>
  </si>
  <si>
    <t>151530</t>
  </si>
  <si>
    <t>152725</t>
  </si>
  <si>
    <t>152349</t>
  </si>
  <si>
    <t>152850</t>
  </si>
  <si>
    <t>151537</t>
  </si>
  <si>
    <t>152929</t>
  </si>
  <si>
    <t>152802</t>
  </si>
  <si>
    <t>153030</t>
  </si>
  <si>
    <t>151729</t>
  </si>
  <si>
    <t>153111</t>
  </si>
  <si>
    <t>152701</t>
  </si>
  <si>
    <t>153103</t>
  </si>
  <si>
    <t>152153</t>
  </si>
  <si>
    <t>153448</t>
  </si>
  <si>
    <t>152212</t>
  </si>
  <si>
    <t>153208</t>
  </si>
  <si>
    <t>152925</t>
  </si>
  <si>
    <t>153437</t>
  </si>
  <si>
    <t>150414</t>
  </si>
  <si>
    <t>153307</t>
  </si>
  <si>
    <t>153003</t>
  </si>
  <si>
    <t>153559</t>
  </si>
  <si>
    <t>153222</t>
  </si>
  <si>
    <t>153919</t>
  </si>
  <si>
    <t>153502</t>
  </si>
  <si>
    <t>154155</t>
  </si>
  <si>
    <t>153479</t>
  </si>
  <si>
    <t>154150</t>
  </si>
  <si>
    <t>153948</t>
  </si>
  <si>
    <t>154502</t>
  </si>
  <si>
    <t>153441</t>
  </si>
  <si>
    <t>154130</t>
  </si>
  <si>
    <t>152940</t>
  </si>
  <si>
    <t>154246</t>
  </si>
  <si>
    <t>153135</t>
  </si>
  <si>
    <t>154543</t>
  </si>
  <si>
    <t>153440</t>
  </si>
  <si>
    <t>154533</t>
  </si>
  <si>
    <t>153949</t>
  </si>
  <si>
    <t>125831</t>
  </si>
  <si>
    <t>144714</t>
  </si>
  <si>
    <t>145757</t>
  </si>
  <si>
    <t>144805</t>
  </si>
  <si>
    <t>145542</t>
  </si>
  <si>
    <t>144840</t>
  </si>
  <si>
    <t>145342</t>
  </si>
  <si>
    <t>142807</t>
  </si>
  <si>
    <t>143425</t>
  </si>
  <si>
    <t>144937</t>
  </si>
  <si>
    <t>145733</t>
  </si>
  <si>
    <t>145440</t>
  </si>
  <si>
    <t>150430</t>
  </si>
  <si>
    <t>140535</t>
  </si>
  <si>
    <t>142104</t>
  </si>
  <si>
    <t>141204</t>
  </si>
  <si>
    <t>141821</t>
  </si>
  <si>
    <t>141154</t>
  </si>
  <si>
    <t>141619</t>
  </si>
  <si>
    <t>140526</t>
  </si>
  <si>
    <t>141530</t>
  </si>
  <si>
    <t>133012</t>
  </si>
  <si>
    <t>134352</t>
  </si>
  <si>
    <t>135926</t>
  </si>
  <si>
    <t>142211</t>
  </si>
  <si>
    <t>142752</t>
  </si>
  <si>
    <t>161037</t>
  </si>
  <si>
    <t>161630</t>
  </si>
  <si>
    <t>161038</t>
  </si>
  <si>
    <t>161540</t>
  </si>
  <si>
    <t>160245</t>
  </si>
  <si>
    <t>160936</t>
  </si>
  <si>
    <t>154735</t>
  </si>
  <si>
    <t>160855</t>
  </si>
  <si>
    <t>155029</t>
  </si>
  <si>
    <t>160745</t>
  </si>
  <si>
    <t>160735</t>
  </si>
  <si>
    <t>161940</t>
  </si>
  <si>
    <t>161036</t>
  </si>
  <si>
    <t>161941</t>
  </si>
  <si>
    <t>161716</t>
  </si>
  <si>
    <t>161118</t>
  </si>
  <si>
    <t>162204</t>
  </si>
  <si>
    <t>165146</t>
  </si>
  <si>
    <t>165832</t>
  </si>
  <si>
    <t>165154</t>
  </si>
  <si>
    <t>165649</t>
  </si>
  <si>
    <t>165153</t>
  </si>
  <si>
    <t>165753</t>
  </si>
  <si>
    <t>094921</t>
  </si>
  <si>
    <t>095442</t>
  </si>
  <si>
    <t>114021</t>
  </si>
  <si>
    <t>115047</t>
  </si>
  <si>
    <t>094928</t>
  </si>
  <si>
    <t>095259</t>
  </si>
  <si>
    <t>095749</t>
  </si>
  <si>
    <t>100330</t>
  </si>
  <si>
    <t>100635</t>
  </si>
  <si>
    <t>101116</t>
  </si>
  <si>
    <t>100433</t>
  </si>
  <si>
    <t>095956</t>
  </si>
  <si>
    <t>115327</t>
  </si>
  <si>
    <t>115950</t>
  </si>
  <si>
    <t>100308</t>
  </si>
  <si>
    <t>100424</t>
  </si>
  <si>
    <t>100654</t>
  </si>
  <si>
    <t>101151</t>
  </si>
  <si>
    <t>101712</t>
  </si>
  <si>
    <t>122936</t>
  </si>
  <si>
    <t>123321</t>
  </si>
  <si>
    <t>145337</t>
  </si>
  <si>
    <t>145726</t>
  </si>
  <si>
    <t>125910</t>
  </si>
  <si>
    <t>OSCAR TAHAN</t>
  </si>
  <si>
    <t>HUSEIN</t>
  </si>
  <si>
    <t>20:20.00</t>
  </si>
  <si>
    <t>144345</t>
  </si>
  <si>
    <t>144810</t>
  </si>
  <si>
    <t>144607</t>
  </si>
  <si>
    <t>145050</t>
  </si>
  <si>
    <t>154633</t>
  </si>
  <si>
    <t>115939</t>
  </si>
  <si>
    <t>120215</t>
  </si>
  <si>
    <t>135954</t>
  </si>
  <si>
    <t>140710</t>
  </si>
  <si>
    <t>141107</t>
  </si>
  <si>
    <t>143408</t>
  </si>
  <si>
    <t>141724</t>
  </si>
  <si>
    <t>143055</t>
  </si>
  <si>
    <t>145345</t>
  </si>
  <si>
    <t>144854</t>
  </si>
  <si>
    <t>M GUCCI</t>
  </si>
  <si>
    <t>144841</t>
  </si>
  <si>
    <t>145442</t>
  </si>
  <si>
    <t>SEÑORIAL</t>
  </si>
  <si>
    <t>144756</t>
  </si>
  <si>
    <t>PB MUSHA</t>
  </si>
  <si>
    <t>MORA PANTERA</t>
  </si>
  <si>
    <t>162113</t>
  </si>
  <si>
    <t>EL PEUMO MAYA</t>
  </si>
  <si>
    <t>FAISAL</t>
  </si>
  <si>
    <t>MAMBO</t>
  </si>
  <si>
    <t>PEDRO PABLO CUEVAS LARRAIN</t>
  </si>
  <si>
    <t>160739</t>
  </si>
  <si>
    <t>135209</t>
  </si>
  <si>
    <t>134949</t>
  </si>
  <si>
    <t>135805</t>
  </si>
  <si>
    <t>155056</t>
  </si>
  <si>
    <t>160110</t>
  </si>
  <si>
    <t>KADAR</t>
  </si>
  <si>
    <t>DARKO</t>
  </si>
  <si>
    <t>ALPHA</t>
  </si>
  <si>
    <t>160048</t>
  </si>
  <si>
    <t>160159</t>
  </si>
  <si>
    <t>143029</t>
  </si>
  <si>
    <t>143524</t>
  </si>
  <si>
    <t>141149</t>
  </si>
  <si>
    <t>142603</t>
  </si>
  <si>
    <t>134859</t>
  </si>
  <si>
    <t>143030</t>
  </si>
  <si>
    <t>143538</t>
  </si>
  <si>
    <t>142625</t>
  </si>
  <si>
    <t>144507</t>
  </si>
  <si>
    <t>141849</t>
  </si>
  <si>
    <t>143335</t>
  </si>
  <si>
    <t>111753</t>
  </si>
  <si>
    <t>DANIELA BRAVO</t>
  </si>
  <si>
    <t>DANIELA</t>
  </si>
  <si>
    <t>141544</t>
  </si>
  <si>
    <t>142317</t>
  </si>
  <si>
    <t>141034</t>
  </si>
  <si>
    <t>141501</t>
  </si>
  <si>
    <t>125241</t>
  </si>
  <si>
    <t>151728</t>
  </si>
  <si>
    <t>152025</t>
  </si>
  <si>
    <t>125741</t>
  </si>
  <si>
    <t>130120</t>
  </si>
  <si>
    <t>151722</t>
  </si>
  <si>
    <t>152644</t>
  </si>
  <si>
    <t>123616</t>
  </si>
  <si>
    <t>124458</t>
  </si>
  <si>
    <t>144040</t>
  </si>
  <si>
    <t>144538</t>
  </si>
  <si>
    <t>124157</t>
  </si>
  <si>
    <t>142919</t>
  </si>
  <si>
    <t>144038</t>
  </si>
  <si>
    <t>GONZALO OLAVE</t>
  </si>
  <si>
    <t>RAS CANTAMAÑANAS</t>
  </si>
  <si>
    <t>125149</t>
  </si>
  <si>
    <t>151712</t>
  </si>
  <si>
    <t>152105</t>
  </si>
  <si>
    <t xml:space="preserve">DAVID RAMIREZ </t>
  </si>
  <si>
    <t>PERSEVERANCIA RENOIR</t>
  </si>
  <si>
    <t>132104</t>
  </si>
  <si>
    <t>132745</t>
  </si>
  <si>
    <t>160456</t>
  </si>
  <si>
    <t>161200</t>
  </si>
  <si>
    <t>180241</t>
  </si>
  <si>
    <t>180630</t>
  </si>
  <si>
    <t>NICOLAS SOMMER</t>
  </si>
  <si>
    <t>BAYO</t>
  </si>
  <si>
    <t>132106</t>
  </si>
  <si>
    <t>132630</t>
  </si>
  <si>
    <t>160530</t>
  </si>
  <si>
    <t>161205</t>
  </si>
  <si>
    <t>180242</t>
  </si>
  <si>
    <t>180750</t>
  </si>
  <si>
    <t>VALENTINA RAMIEZ</t>
  </si>
  <si>
    <t>PERSEVERANCIA PAN DE AZUCAR</t>
  </si>
  <si>
    <t>132105</t>
  </si>
  <si>
    <t>132330</t>
  </si>
  <si>
    <t>160500</t>
  </si>
  <si>
    <t>160840</t>
  </si>
  <si>
    <t>180240</t>
  </si>
  <si>
    <t>180407</t>
  </si>
  <si>
    <t>MAGUELONE GOBART</t>
  </si>
  <si>
    <t>SI GRINGA</t>
  </si>
  <si>
    <t>125134</t>
  </si>
  <si>
    <t>125355</t>
  </si>
  <si>
    <t>FQTIME</t>
  </si>
  <si>
    <t>FQMETTO</t>
  </si>
  <si>
    <t>090432</t>
  </si>
  <si>
    <t>092012</t>
  </si>
  <si>
    <t>100237</t>
  </si>
  <si>
    <t>101855</t>
  </si>
  <si>
    <t>100236</t>
  </si>
  <si>
    <t>101851</t>
  </si>
  <si>
    <t>LUCAS MOREIRA</t>
  </si>
  <si>
    <t>SIMBAD</t>
  </si>
  <si>
    <t>100348</t>
  </si>
  <si>
    <t>101228</t>
  </si>
  <si>
    <t>CAMILO CORNEJO</t>
  </si>
  <si>
    <t>APOLO CONSIGLIERE</t>
  </si>
  <si>
    <t>FQMET</t>
  </si>
  <si>
    <t>101225</t>
  </si>
  <si>
    <t>102124</t>
  </si>
  <si>
    <t>123436</t>
  </si>
  <si>
    <t>123957</t>
  </si>
  <si>
    <t>120923</t>
  </si>
  <si>
    <t>121501</t>
  </si>
  <si>
    <t>131708</t>
  </si>
  <si>
    <t>133651</t>
  </si>
  <si>
    <t>110258</t>
  </si>
  <si>
    <t>110658</t>
  </si>
  <si>
    <t>115955</t>
  </si>
  <si>
    <t>120421</t>
  </si>
  <si>
    <t>121029</t>
  </si>
  <si>
    <t>121600</t>
  </si>
  <si>
    <t>100115</t>
  </si>
  <si>
    <t>100653</t>
  </si>
  <si>
    <t>FQWT</t>
  </si>
  <si>
    <t>095317</t>
  </si>
  <si>
    <t>100025</t>
  </si>
  <si>
    <t>115330</t>
  </si>
  <si>
    <t>120144</t>
  </si>
  <si>
    <t>095556</t>
  </si>
  <si>
    <t>095850</t>
  </si>
  <si>
    <t>121259</t>
  </si>
  <si>
    <t>121804</t>
  </si>
  <si>
    <t>HP JEQUE</t>
  </si>
  <si>
    <t>PEDRO LUDWIG</t>
  </si>
  <si>
    <t>AMAN</t>
  </si>
  <si>
    <t>RAJA</t>
  </si>
  <si>
    <t>KITOR</t>
  </si>
  <si>
    <t>FRANCISCA SOVINO</t>
  </si>
  <si>
    <t>EL PANGUE SHIVA</t>
  </si>
  <si>
    <t>FQINJRIDER</t>
  </si>
  <si>
    <t>FQEL</t>
  </si>
  <si>
    <t>MARIA IGNACIA SAT YABER</t>
  </si>
  <si>
    <t>174311</t>
  </si>
  <si>
    <t>172412</t>
  </si>
  <si>
    <t>130026</t>
  </si>
  <si>
    <t>125737</t>
  </si>
  <si>
    <t>18:05.00</t>
  </si>
  <si>
    <t>16:18.0</t>
  </si>
  <si>
    <t>TRICAO  22-3-2014</t>
  </si>
  <si>
    <t>Estancia El Cuadro 10-5-2014</t>
  </si>
  <si>
    <t>HABILITATORIA</t>
  </si>
  <si>
    <t>HABILITATORIO</t>
  </si>
  <si>
    <t>VICTOR RIOS SALAS</t>
  </si>
  <si>
    <t>MUSCAT</t>
  </si>
  <si>
    <t>ZEUS</t>
  </si>
  <si>
    <t>ORLANDO VILLALOBOS BARCELO</t>
  </si>
  <si>
    <t>CRISTIAN CORNEJO CABEZAS</t>
  </si>
  <si>
    <t>FRANCESCA GIOIA MANSILLA</t>
  </si>
  <si>
    <t>CARLOS SABBAGH PISANO</t>
  </si>
  <si>
    <t>MARIA DEL PILAR TORREALBA ACEVEDO</t>
  </si>
  <si>
    <t>ESTEBAN DE LA FUENTE ERNST</t>
  </si>
  <si>
    <t>ORION</t>
  </si>
  <si>
    <t>LUKAS BUCKEL OCQUETAU</t>
  </si>
  <si>
    <t>JERONIMO</t>
  </si>
  <si>
    <t>ANDRE ALVAREZ VALENZUELA</t>
  </si>
  <si>
    <t>KONSTERUS</t>
  </si>
  <si>
    <t>CARLOS HUMERES SIGALA</t>
  </si>
  <si>
    <t>ANCAR REVOLTOSO</t>
  </si>
  <si>
    <t>NEYIB FARRAN GEBRIE</t>
  </si>
  <si>
    <t>MARIA PAZ VARGAS CASTRO</t>
  </si>
  <si>
    <t>KALIL</t>
  </si>
  <si>
    <t>LEONIDAS</t>
  </si>
  <si>
    <t>DIEGO FUENTES MARTINEZ</t>
  </si>
  <si>
    <t>BIAGIO DEMAGLIE PARRA</t>
  </si>
  <si>
    <t>AL NABID</t>
  </si>
  <si>
    <t>IRISH</t>
  </si>
  <si>
    <t>CRISTOBAL LIRA CORREA</t>
  </si>
  <si>
    <t>ESTRIBO</t>
  </si>
  <si>
    <t>ALEJANDRO KISS</t>
  </si>
  <si>
    <t>SANTA MÓNICA COLLONCO</t>
  </si>
  <si>
    <t>PEDRO PABLO GÓMEZ</t>
  </si>
  <si>
    <t>JV FARAÓN</t>
  </si>
  <si>
    <t>SEBASTIAN SALINAS</t>
  </si>
  <si>
    <t>TIBERIUS</t>
  </si>
  <si>
    <t>PERSEVERANCIA RENUA</t>
  </si>
  <si>
    <t>RANCO</t>
  </si>
  <si>
    <t>MAXI WIMMER</t>
  </si>
  <si>
    <t>ATACAMENO</t>
  </si>
  <si>
    <t>MARTIN GARCIA LAZO</t>
  </si>
  <si>
    <t>HC TIMBO</t>
  </si>
  <si>
    <t>ANA MARIA NOVOA</t>
  </si>
  <si>
    <t>HH MINISTRO</t>
  </si>
  <si>
    <t>JAVIERA GAJARDO</t>
  </si>
  <si>
    <t>MG REMANSO</t>
  </si>
  <si>
    <t>ANTONIA HUERTA TISSI</t>
  </si>
  <si>
    <t>CLEOPATRA</t>
  </si>
  <si>
    <t>SIRAJ</t>
  </si>
  <si>
    <t>PAULO VIAL VICENTE</t>
  </si>
  <si>
    <t>TAIPAN</t>
  </si>
  <si>
    <t>PABLO VALDES</t>
  </si>
  <si>
    <t>DEGOLLAO</t>
  </si>
  <si>
    <t>BENJAMIN MELERO</t>
  </si>
  <si>
    <t>CAMPERA</t>
  </si>
  <si>
    <t>PERSEVERANCIA BAYITO</t>
  </si>
  <si>
    <t>CATALINA LLORENS</t>
  </si>
  <si>
    <t>JOSEFINA ROLT CHAS</t>
  </si>
  <si>
    <t>XIME</t>
  </si>
  <si>
    <t>JAIME TORREALBA CUBILLOS</t>
  </si>
  <si>
    <t>SPRING</t>
  </si>
  <si>
    <t>PAULA FUENTEALBA MONTEBRUNO</t>
  </si>
  <si>
    <t>ROLANDO SASMAY SOLAR</t>
  </si>
  <si>
    <t>CHASCON EL SENDERO</t>
  </si>
  <si>
    <t>PATRICIA DIAZ PADILLA</t>
  </si>
  <si>
    <t>HALUX EL SENDERO</t>
  </si>
  <si>
    <t>PABLO GONZÁLEZ GUZMÁN</t>
  </si>
  <si>
    <t>EDUARDO RADAELLI CÓPPOLA</t>
  </si>
  <si>
    <t>PERSEO</t>
  </si>
  <si>
    <t>NICOLAS EDUARDO ARROYO RODRIGUEZ</t>
  </si>
  <si>
    <t>JOSE MIGUEL ARROYO ESCUDERO</t>
  </si>
  <si>
    <t>AMEHD MEREY</t>
  </si>
  <si>
    <t>DENISSE KRINFOKAI RODRIGUEZ</t>
  </si>
  <si>
    <t>MATIAS ALAMOS</t>
  </si>
  <si>
    <t>GOLIAT</t>
  </si>
  <si>
    <t>FEDERICO SCHMIDT GONZALEZ</t>
  </si>
  <si>
    <t>HOFFESH</t>
  </si>
  <si>
    <t>FRANCISCO BALBONTIN</t>
  </si>
  <si>
    <t>CANELO</t>
  </si>
  <si>
    <t>RODRIGO VILLALOBOS DONOSO</t>
  </si>
  <si>
    <t>KONSTANTIN</t>
  </si>
  <si>
    <t>SERGIO MERINO MORALES</t>
  </si>
  <si>
    <t>ORNELLA BALDUCCI MOULINIE</t>
  </si>
  <si>
    <t>CHAMPIÑON</t>
  </si>
  <si>
    <t>JAIME GUZMAN SILVA</t>
  </si>
  <si>
    <t>EVELYN</t>
  </si>
  <si>
    <t>CARLOS SILVA OLIVAREZ</t>
  </si>
  <si>
    <t>SARABY</t>
  </si>
  <si>
    <t>ARTURO MARINETTI</t>
  </si>
  <si>
    <t>ALTAIR</t>
  </si>
  <si>
    <t>ENRIQUE JAVIER CABRERA SEGUEL</t>
  </si>
  <si>
    <t>PEDRO PABLO ALDUNATE</t>
  </si>
  <si>
    <t>DON OMAR</t>
  </si>
  <si>
    <t>JUAN IGNACIO UGARTE BOLUMBURU</t>
  </si>
  <si>
    <t>POLA</t>
  </si>
  <si>
    <t>PEDRO MARGOZZINI MACKENZIE</t>
  </si>
  <si>
    <t>CONSENTIDA</t>
  </si>
  <si>
    <t>CRISTOBAL ROJAS SANCHEZ</t>
  </si>
  <si>
    <t>FLAAME</t>
  </si>
  <si>
    <t>JOAQUIN IGNACIO TORRES HORTA</t>
  </si>
  <si>
    <t>PEDRO DEL CAMPO SALINAS</t>
  </si>
  <si>
    <t>SASHA</t>
  </si>
  <si>
    <t>HUGO VALDES BARROS</t>
  </si>
  <si>
    <t>LAUCHA</t>
  </si>
  <si>
    <t>JUAN JOSÉ ECHAVARRI  G</t>
  </si>
  <si>
    <t>TITAN</t>
  </si>
  <si>
    <t>RÍO NEGRO</t>
  </si>
  <si>
    <t>LUIS HERNAN VALDIVIESO</t>
  </si>
  <si>
    <t>PATRICIO BUSTAMANTE COURT</t>
  </si>
  <si>
    <t>PALOMO</t>
  </si>
  <si>
    <t>NICOLAS SCHMIDT GONZALEZ</t>
  </si>
  <si>
    <t>CAUCASO</t>
  </si>
  <si>
    <t>JOSÉ SPOERER VERGARA</t>
  </si>
  <si>
    <t>HP BELLACO</t>
  </si>
  <si>
    <t>CARLOS SILVA ESCOBAR</t>
  </si>
  <si>
    <t>HADDY</t>
  </si>
  <si>
    <t>DANTE MARINETTI</t>
  </si>
  <si>
    <t>CACHIBACHE</t>
  </si>
  <si>
    <t>HP AIKANA</t>
  </si>
  <si>
    <t>SERGIO SOLAR RAMIREZ</t>
  </si>
  <si>
    <t>ANCAR GAVILAN</t>
  </si>
  <si>
    <t>MONSON</t>
  </si>
  <si>
    <t>CURIMANQUE</t>
  </si>
  <si>
    <t>MARIANA SABBAGH VIDAL</t>
  </si>
  <si>
    <t>VILLARICA</t>
  </si>
  <si>
    <t>MARIO CORREA BORQUEZ</t>
  </si>
  <si>
    <t>ALDEBARAN</t>
  </si>
  <si>
    <t>PATRICIO CAMILLA PEÑALOZA</t>
  </si>
  <si>
    <t>NAFIS</t>
  </si>
  <si>
    <t>LOS OLMOS KASIR</t>
  </si>
  <si>
    <t>JOSE POLLONI VIVERO</t>
  </si>
  <si>
    <t>OSAMA MÉNDEZ</t>
  </si>
  <si>
    <t>HP FARAÓN</t>
  </si>
  <si>
    <t>SANDRA GODOY CAMEROTTO</t>
  </si>
  <si>
    <t>NEHUEN</t>
  </si>
  <si>
    <t>PANTANAL APOLO</t>
  </si>
  <si>
    <t>SANTIAGO UGARTE</t>
  </si>
  <si>
    <t>LAUTANO</t>
  </si>
  <si>
    <t>MIGUEL PIZARRO</t>
  </si>
  <si>
    <t>LOS OLMOS FLIKA</t>
  </si>
  <si>
    <t>CONDESA</t>
  </si>
  <si>
    <t>PABLO FIGUEROA SILVA</t>
  </si>
  <si>
    <t>JACKIE</t>
  </si>
  <si>
    <t>PINGO SALVAJE</t>
  </si>
  <si>
    <t>CL IMPERIAL FAME</t>
  </si>
  <si>
    <t>CAMILA EAST</t>
  </si>
  <si>
    <t>CL GITANA</t>
  </si>
  <si>
    <t>MARIE LOUISE CLARK</t>
  </si>
  <si>
    <t>PL OSAMA</t>
  </si>
  <si>
    <t>H.C. DUNA</t>
  </si>
  <si>
    <t>133644</t>
  </si>
  <si>
    <t>133335</t>
  </si>
  <si>
    <t>150442</t>
  </si>
  <si>
    <t>151125</t>
  </si>
  <si>
    <t>132853</t>
  </si>
  <si>
    <t>133321</t>
  </si>
  <si>
    <t>150531</t>
  </si>
  <si>
    <t>151100</t>
  </si>
  <si>
    <t>112529</t>
  </si>
  <si>
    <t>125728</t>
  </si>
  <si>
    <t>130436</t>
  </si>
  <si>
    <t>085048</t>
  </si>
  <si>
    <t>085340</t>
  </si>
  <si>
    <t>110809</t>
  </si>
  <si>
    <t>111137</t>
  </si>
  <si>
    <t>132126</t>
  </si>
  <si>
    <t>133159</t>
  </si>
  <si>
    <t>110907</t>
  </si>
  <si>
    <t>111415</t>
  </si>
  <si>
    <t>125007</t>
  </si>
  <si>
    <t>125151</t>
  </si>
  <si>
    <t>085049</t>
  </si>
  <si>
    <t>085430</t>
  </si>
  <si>
    <t>110830</t>
  </si>
  <si>
    <t>111320</t>
  </si>
  <si>
    <t>125010</t>
  </si>
  <si>
    <t>125535</t>
  </si>
  <si>
    <t>085156</t>
  </si>
  <si>
    <t>085411</t>
  </si>
  <si>
    <t>113212</t>
  </si>
  <si>
    <t>113417</t>
  </si>
  <si>
    <t>132640</t>
  </si>
  <si>
    <t>132922</t>
  </si>
  <si>
    <t>063000</t>
  </si>
  <si>
    <t>063600</t>
  </si>
  <si>
    <t>091231</t>
  </si>
  <si>
    <t>091449</t>
  </si>
  <si>
    <t>120151</t>
  </si>
  <si>
    <t>095741</t>
  </si>
  <si>
    <t>100220</t>
  </si>
  <si>
    <t>120157</t>
  </si>
  <si>
    <t>121200</t>
  </si>
  <si>
    <t>142410</t>
  </si>
  <si>
    <t>144522</t>
  </si>
  <si>
    <t>101700</t>
  </si>
  <si>
    <t>102053</t>
  </si>
  <si>
    <t>123557</t>
  </si>
  <si>
    <t>123819</t>
  </si>
  <si>
    <t>144748</t>
  </si>
  <si>
    <t>145415</t>
  </si>
  <si>
    <t>ROLANDO SOVINO</t>
  </si>
  <si>
    <t>112403</t>
  </si>
  <si>
    <t>125540</t>
  </si>
  <si>
    <t>141902</t>
  </si>
  <si>
    <t>142405</t>
  </si>
  <si>
    <t>RENNI MULLER</t>
  </si>
  <si>
    <t>141905</t>
  </si>
  <si>
    <t>112154</t>
  </si>
  <si>
    <t>124953</t>
  </si>
  <si>
    <t>125323</t>
  </si>
  <si>
    <t>142112</t>
  </si>
  <si>
    <t>112151</t>
  </si>
  <si>
    <t>125333</t>
  </si>
  <si>
    <t>130027</t>
  </si>
  <si>
    <t>142643</t>
  </si>
  <si>
    <t>143530</t>
  </si>
  <si>
    <t>112112</t>
  </si>
  <si>
    <t>125320</t>
  </si>
  <si>
    <t>130003</t>
  </si>
  <si>
    <t>143240</t>
  </si>
  <si>
    <t>143606</t>
  </si>
  <si>
    <t>142834</t>
  </si>
  <si>
    <t>143636</t>
  </si>
  <si>
    <t>112521</t>
  </si>
  <si>
    <t>125727</t>
  </si>
  <si>
    <t>130348</t>
  </si>
  <si>
    <t>143008</t>
  </si>
  <si>
    <t>144423</t>
  </si>
  <si>
    <t>112320</t>
  </si>
  <si>
    <t>130030</t>
  </si>
  <si>
    <t>131015</t>
  </si>
  <si>
    <t>144302</t>
  </si>
  <si>
    <t>145304</t>
  </si>
  <si>
    <t>112910</t>
  </si>
  <si>
    <t>130532</t>
  </si>
  <si>
    <t>130949</t>
  </si>
  <si>
    <t>144021</t>
  </si>
  <si>
    <t>145014</t>
  </si>
  <si>
    <t>112652</t>
  </si>
  <si>
    <t>130519</t>
  </si>
  <si>
    <t>131203</t>
  </si>
  <si>
    <t>144327</t>
  </si>
  <si>
    <t>145330</t>
  </si>
  <si>
    <t>112946</t>
  </si>
  <si>
    <t>130922</t>
  </si>
  <si>
    <t>131628</t>
  </si>
  <si>
    <t>144442</t>
  </si>
  <si>
    <t>145709</t>
  </si>
  <si>
    <t>113950</t>
  </si>
  <si>
    <t>132829</t>
  </si>
  <si>
    <t>133430</t>
  </si>
  <si>
    <t>150313</t>
  </si>
  <si>
    <t>151214</t>
  </si>
  <si>
    <t>113135</t>
  </si>
  <si>
    <t>132235</t>
  </si>
  <si>
    <t>133204</t>
  </si>
  <si>
    <t>145952</t>
  </si>
  <si>
    <t>151649</t>
  </si>
  <si>
    <t>114128</t>
  </si>
  <si>
    <t>132839</t>
  </si>
  <si>
    <t>13340</t>
  </si>
  <si>
    <t>151239</t>
  </si>
  <si>
    <t>151747</t>
  </si>
  <si>
    <t>NICOLLAS BULNES</t>
  </si>
  <si>
    <t>MARENGO</t>
  </si>
  <si>
    <t>114604</t>
  </si>
  <si>
    <t>133328</t>
  </si>
  <si>
    <t>133742</t>
  </si>
  <si>
    <t>152104</t>
  </si>
  <si>
    <t>MANUEL BULNES</t>
  </si>
  <si>
    <t>HAALIMA</t>
  </si>
  <si>
    <t>114550</t>
  </si>
  <si>
    <t>133354</t>
  </si>
  <si>
    <t>133748</t>
  </si>
  <si>
    <t>151941</t>
  </si>
  <si>
    <t>152326</t>
  </si>
  <si>
    <t>114524</t>
  </si>
  <si>
    <t>133329</t>
  </si>
  <si>
    <t>133915</t>
  </si>
  <si>
    <t>151234</t>
  </si>
  <si>
    <t>152610</t>
  </si>
  <si>
    <t>JUAN PABLO SCHIAPPACASSE</t>
  </si>
  <si>
    <t>115028</t>
  </si>
  <si>
    <t>134829</t>
  </si>
  <si>
    <t>135206</t>
  </si>
  <si>
    <t>154317</t>
  </si>
  <si>
    <t>154743</t>
  </si>
  <si>
    <t>113512</t>
  </si>
  <si>
    <t>132250</t>
  </si>
  <si>
    <t>133133</t>
  </si>
  <si>
    <t>155235</t>
  </si>
  <si>
    <t>155310</t>
  </si>
  <si>
    <t>MARCELO CORTES</t>
  </si>
  <si>
    <t>MACAO</t>
  </si>
  <si>
    <t>115107</t>
  </si>
  <si>
    <t>135309</t>
  </si>
  <si>
    <t>140122</t>
  </si>
  <si>
    <t>155809</t>
  </si>
  <si>
    <t>PABLO NOVOA</t>
  </si>
  <si>
    <t>FV CORSO</t>
  </si>
  <si>
    <t>115106</t>
  </si>
  <si>
    <t>135312</t>
  </si>
  <si>
    <t>140115</t>
  </si>
  <si>
    <t>155808</t>
  </si>
  <si>
    <t>160243</t>
  </si>
  <si>
    <t>HELENE DE GRANDE</t>
  </si>
  <si>
    <t>LM SHAMAN</t>
  </si>
  <si>
    <t>115027</t>
  </si>
  <si>
    <t>135814</t>
  </si>
  <si>
    <t>140251</t>
  </si>
  <si>
    <t>160131</t>
  </si>
  <si>
    <t>160449</t>
  </si>
  <si>
    <t>115226</t>
  </si>
  <si>
    <t>135813</t>
  </si>
  <si>
    <t>140514</t>
  </si>
  <si>
    <t>160352</t>
  </si>
  <si>
    <t>161041</t>
  </si>
  <si>
    <t>135308</t>
  </si>
  <si>
    <t>140037</t>
  </si>
  <si>
    <t>BARROSO</t>
  </si>
  <si>
    <t>135955</t>
  </si>
  <si>
    <t>140503</t>
  </si>
  <si>
    <t>141045</t>
  </si>
  <si>
    <t>FARAON PG</t>
  </si>
  <si>
    <t>135201</t>
  </si>
  <si>
    <t>142151</t>
  </si>
  <si>
    <t>142308</t>
  </si>
  <si>
    <t>142900</t>
  </si>
  <si>
    <t>142307</t>
  </si>
  <si>
    <t>142924</t>
  </si>
  <si>
    <t>FRANCISCA ORTEGA</t>
  </si>
  <si>
    <t>ARTURO SOLAR</t>
  </si>
  <si>
    <t>LA MOUCHE</t>
  </si>
  <si>
    <t>JOSE FARRACHE</t>
  </si>
  <si>
    <t>142633</t>
  </si>
  <si>
    <t>143342</t>
  </si>
  <si>
    <t>LUNA NUEVA</t>
  </si>
  <si>
    <t>142630</t>
  </si>
  <si>
    <t>143757</t>
  </si>
  <si>
    <t>143214</t>
  </si>
  <si>
    <t>143905</t>
  </si>
  <si>
    <t>143215</t>
  </si>
  <si>
    <t>143900</t>
  </si>
  <si>
    <t>161140</t>
  </si>
  <si>
    <t>160345</t>
  </si>
  <si>
    <t>085050</t>
  </si>
  <si>
    <t>085752</t>
  </si>
  <si>
    <t>111219</t>
  </si>
  <si>
    <t>112013</t>
  </si>
  <si>
    <t>133514</t>
  </si>
  <si>
    <t>110904</t>
  </si>
  <si>
    <t>111106</t>
  </si>
  <si>
    <t>125008</t>
  </si>
  <si>
    <t>125255</t>
  </si>
  <si>
    <t>085226</t>
  </si>
  <si>
    <t>110822</t>
  </si>
  <si>
    <t>111618</t>
  </si>
  <si>
    <t>125027</t>
  </si>
  <si>
    <t>125552</t>
  </si>
  <si>
    <t>085047</t>
  </si>
  <si>
    <t>085259</t>
  </si>
  <si>
    <t>110823</t>
  </si>
  <si>
    <t>111027</t>
  </si>
  <si>
    <t>125011</t>
  </si>
  <si>
    <t>125246</t>
  </si>
  <si>
    <t>085046</t>
  </si>
  <si>
    <t>085336</t>
  </si>
  <si>
    <t>110911</t>
  </si>
  <si>
    <t>111240</t>
  </si>
  <si>
    <t>125009</t>
  </si>
  <si>
    <t>125340</t>
  </si>
  <si>
    <t>085052</t>
  </si>
  <si>
    <t>085657</t>
  </si>
  <si>
    <t>111159</t>
  </si>
  <si>
    <t>112047</t>
  </si>
  <si>
    <t>130020</t>
  </si>
  <si>
    <t>130617</t>
  </si>
  <si>
    <t>MARTIN TOMAS ALVAREZ TAPIA</t>
  </si>
  <si>
    <t>MARTIN BULNES</t>
  </si>
  <si>
    <t>MERCEDITO</t>
  </si>
  <si>
    <t>125332</t>
  </si>
  <si>
    <t>142642</t>
  </si>
  <si>
    <t>143559</t>
  </si>
  <si>
    <t>112528</t>
  </si>
  <si>
    <t>125726</t>
  </si>
  <si>
    <t>130547</t>
  </si>
  <si>
    <t>142747</t>
  </si>
  <si>
    <t>143812</t>
  </si>
  <si>
    <t>112203</t>
  </si>
  <si>
    <t>125342</t>
  </si>
  <si>
    <t>130412</t>
  </si>
  <si>
    <t>142644</t>
  </si>
  <si>
    <t>143844</t>
  </si>
  <si>
    <t>ANTONIA MATURANA</t>
  </si>
  <si>
    <t>112653</t>
  </si>
  <si>
    <t>130042</t>
  </si>
  <si>
    <t>131005</t>
  </si>
  <si>
    <t>143752</t>
  </si>
  <si>
    <t>145053</t>
  </si>
  <si>
    <t>FERNANDA VIAL</t>
  </si>
  <si>
    <t>GUCEFALO</t>
  </si>
  <si>
    <t>112113</t>
  </si>
  <si>
    <t>130404</t>
  </si>
  <si>
    <t>131404</t>
  </si>
  <si>
    <t>144328</t>
  </si>
  <si>
    <t>145351</t>
  </si>
  <si>
    <t>114124</t>
  </si>
  <si>
    <t>131532</t>
  </si>
  <si>
    <t>132020</t>
  </si>
  <si>
    <t>145808</t>
  </si>
  <si>
    <t>150550</t>
  </si>
  <si>
    <t>112149</t>
  </si>
  <si>
    <t>130942</t>
  </si>
  <si>
    <t>132305</t>
  </si>
  <si>
    <t>145600</t>
  </si>
  <si>
    <t>150930</t>
  </si>
  <si>
    <t>115029</t>
  </si>
  <si>
    <t>135750</t>
  </si>
  <si>
    <t>140850</t>
  </si>
  <si>
    <t>160130</t>
  </si>
  <si>
    <t>160806</t>
  </si>
  <si>
    <t>140608</t>
  </si>
  <si>
    <t>160129</t>
  </si>
  <si>
    <t>160911</t>
  </si>
  <si>
    <t>102747</t>
  </si>
  <si>
    <t>103207</t>
  </si>
  <si>
    <t>131513</t>
  </si>
  <si>
    <t>131702</t>
  </si>
  <si>
    <t>150446</t>
  </si>
  <si>
    <t>145859</t>
  </si>
  <si>
    <t>152650</t>
  </si>
  <si>
    <t>152115</t>
  </si>
  <si>
    <t>102709</t>
  </si>
  <si>
    <t>103313</t>
  </si>
  <si>
    <t>131920</t>
  </si>
  <si>
    <t>104038</t>
  </si>
  <si>
    <t>104317</t>
  </si>
  <si>
    <t>133631</t>
  </si>
  <si>
    <t>133935</t>
  </si>
  <si>
    <t>154311</t>
  </si>
  <si>
    <t>154514</t>
  </si>
  <si>
    <t>104031</t>
  </si>
  <si>
    <t>104542</t>
  </si>
  <si>
    <t>133630</t>
  </si>
  <si>
    <t>134142</t>
  </si>
  <si>
    <t>154321</t>
  </si>
  <si>
    <t>154809</t>
  </si>
  <si>
    <t>125610</t>
  </si>
  <si>
    <t>125900</t>
  </si>
  <si>
    <t>143052</t>
  </si>
  <si>
    <t>143352</t>
  </si>
  <si>
    <t>130558</t>
  </si>
  <si>
    <t>142712</t>
  </si>
  <si>
    <t>143555</t>
  </si>
  <si>
    <t>125617</t>
  </si>
  <si>
    <t>130033</t>
  </si>
  <si>
    <t>143053</t>
  </si>
  <si>
    <t>143747</t>
  </si>
  <si>
    <t>TOMAS SALINAS</t>
  </si>
  <si>
    <t>125613</t>
  </si>
  <si>
    <t>143058</t>
  </si>
  <si>
    <t>143855</t>
  </si>
  <si>
    <t>125612</t>
  </si>
  <si>
    <t>131025</t>
  </si>
  <si>
    <t>143543</t>
  </si>
  <si>
    <t>145022</t>
  </si>
  <si>
    <t>JEQUE</t>
  </si>
  <si>
    <t>131423</t>
  </si>
  <si>
    <t>131949</t>
  </si>
  <si>
    <t>145807</t>
  </si>
  <si>
    <t>150451</t>
  </si>
  <si>
    <t>PEDRO BALMACEDA</t>
  </si>
  <si>
    <t>CAJINA</t>
  </si>
  <si>
    <t>131805</t>
  </si>
  <si>
    <t>132240</t>
  </si>
  <si>
    <t>150230</t>
  </si>
  <si>
    <t>150809</t>
  </si>
  <si>
    <t>131517</t>
  </si>
  <si>
    <t>132028</t>
  </si>
  <si>
    <t>150423</t>
  </si>
  <si>
    <t>151008</t>
  </si>
  <si>
    <t>132205</t>
  </si>
  <si>
    <t>150229</t>
  </si>
  <si>
    <t>151020</t>
  </si>
  <si>
    <t>130952</t>
  </si>
  <si>
    <t>131856</t>
  </si>
  <si>
    <t>145717</t>
  </si>
  <si>
    <t>151321</t>
  </si>
  <si>
    <t>CATALINA ORTEGA</t>
  </si>
  <si>
    <t>MANCHITA</t>
  </si>
  <si>
    <t>131429</t>
  </si>
  <si>
    <t>132226</t>
  </si>
  <si>
    <t>150427</t>
  </si>
  <si>
    <t>151400</t>
  </si>
  <si>
    <t>FELIX LOPEZ</t>
  </si>
  <si>
    <t>135302</t>
  </si>
  <si>
    <t>135828</t>
  </si>
  <si>
    <t>155041</t>
  </si>
  <si>
    <t>155534</t>
  </si>
  <si>
    <t>140024</t>
  </si>
  <si>
    <t>161123</t>
  </si>
  <si>
    <t>161526</t>
  </si>
  <si>
    <t>095217</t>
  </si>
  <si>
    <t>095528</t>
  </si>
  <si>
    <t>120048</t>
  </si>
  <si>
    <t>120930</t>
  </si>
  <si>
    <t>135919</t>
  </si>
  <si>
    <t>140950</t>
  </si>
  <si>
    <t>100935</t>
  </si>
  <si>
    <t>101220</t>
  </si>
  <si>
    <t>122438</t>
  </si>
  <si>
    <t>122649</t>
  </si>
  <si>
    <t>142346</t>
  </si>
  <si>
    <t>143152</t>
  </si>
  <si>
    <t>ISSAR</t>
  </si>
  <si>
    <t>102745</t>
  </si>
  <si>
    <t>103055</t>
  </si>
  <si>
    <t>124829</t>
  </si>
  <si>
    <t>144028</t>
  </si>
  <si>
    <t>144948</t>
  </si>
  <si>
    <t>102748</t>
  </si>
  <si>
    <t>103112</t>
  </si>
  <si>
    <t>124828</t>
  </si>
  <si>
    <t>125117</t>
  </si>
  <si>
    <t>144027</t>
  </si>
  <si>
    <t>144605</t>
  </si>
  <si>
    <t>SOFIA AMOR</t>
  </si>
  <si>
    <t>100931</t>
  </si>
  <si>
    <t>101328</t>
  </si>
  <si>
    <t>122452</t>
  </si>
  <si>
    <t>122909</t>
  </si>
  <si>
    <t>142345</t>
  </si>
  <si>
    <t>143102</t>
  </si>
  <si>
    <t>100020</t>
  </si>
  <si>
    <t>100259</t>
  </si>
  <si>
    <t>120014</t>
  </si>
  <si>
    <t>120202</t>
  </si>
  <si>
    <t>132712</t>
  </si>
  <si>
    <t>133450</t>
  </si>
  <si>
    <t>095224</t>
  </si>
  <si>
    <t>095514</t>
  </si>
  <si>
    <t>120047</t>
  </si>
  <si>
    <t>120636</t>
  </si>
  <si>
    <t>135030</t>
  </si>
  <si>
    <t>135837</t>
  </si>
  <si>
    <t>PABLO LLOMPART GH</t>
  </si>
  <si>
    <t>SM DAFNE</t>
  </si>
  <si>
    <t>100942</t>
  </si>
  <si>
    <t>101043</t>
  </si>
  <si>
    <t>121321</t>
  </si>
  <si>
    <t>122612</t>
  </si>
  <si>
    <t>140742</t>
  </si>
  <si>
    <t>101707</t>
  </si>
  <si>
    <t>102042</t>
  </si>
  <si>
    <t>123615</t>
  </si>
  <si>
    <t>124102</t>
  </si>
  <si>
    <t>143210</t>
  </si>
  <si>
    <t>144326</t>
  </si>
  <si>
    <t>101912</t>
  </si>
  <si>
    <t>102203</t>
  </si>
  <si>
    <t>124925</t>
  </si>
  <si>
    <t>125300</t>
  </si>
  <si>
    <t>144045</t>
  </si>
  <si>
    <t>145107</t>
  </si>
  <si>
    <t>102532</t>
  </si>
  <si>
    <t>102950</t>
  </si>
  <si>
    <t>125307</t>
  </si>
  <si>
    <t>125439</t>
  </si>
  <si>
    <t>144944</t>
  </si>
  <si>
    <t>145834</t>
  </si>
  <si>
    <t>101933</t>
  </si>
  <si>
    <t>102825</t>
  </si>
  <si>
    <t>130153</t>
  </si>
  <si>
    <t>130653</t>
  </si>
  <si>
    <t>145704</t>
  </si>
  <si>
    <t>152341</t>
  </si>
  <si>
    <t>104002</t>
  </si>
  <si>
    <t>131244</t>
  </si>
  <si>
    <t>145719</t>
  </si>
  <si>
    <t>150258</t>
  </si>
  <si>
    <t>100930</t>
  </si>
  <si>
    <t>101418</t>
  </si>
  <si>
    <t>130252</t>
  </si>
  <si>
    <t>130645</t>
  </si>
  <si>
    <t>151145</t>
  </si>
  <si>
    <t>151540</t>
  </si>
  <si>
    <t>103147</t>
  </si>
  <si>
    <t>131700</t>
  </si>
  <si>
    <t>132332</t>
  </si>
  <si>
    <t>151733</t>
  </si>
  <si>
    <t>152502</t>
  </si>
  <si>
    <t>104108</t>
  </si>
  <si>
    <t>131706</t>
  </si>
  <si>
    <t>132440</t>
  </si>
  <si>
    <t>154328</t>
  </si>
  <si>
    <t>155022</t>
  </si>
  <si>
    <t>104521</t>
  </si>
  <si>
    <t>102727</t>
  </si>
  <si>
    <t>125004</t>
  </si>
  <si>
    <t>130510</t>
  </si>
  <si>
    <t>145507</t>
  </si>
  <si>
    <t>145940</t>
  </si>
  <si>
    <t>102135</t>
  </si>
  <si>
    <t>102621</t>
  </si>
  <si>
    <t>125211</t>
  </si>
  <si>
    <t>145908</t>
  </si>
  <si>
    <t>150908</t>
  </si>
  <si>
    <t>103946</t>
  </si>
  <si>
    <t>104517</t>
  </si>
  <si>
    <t>132326</t>
  </si>
  <si>
    <t>131658</t>
  </si>
  <si>
    <t>151731</t>
  </si>
  <si>
    <t>152456</t>
  </si>
  <si>
    <t>103948</t>
  </si>
  <si>
    <t>104524</t>
  </si>
  <si>
    <t>131703</t>
  </si>
  <si>
    <t>132338</t>
  </si>
  <si>
    <t>151732</t>
  </si>
  <si>
    <t>152557</t>
  </si>
  <si>
    <t>100934</t>
  </si>
  <si>
    <t>101251</t>
  </si>
  <si>
    <t>122435</t>
  </si>
  <si>
    <t>122952</t>
  </si>
  <si>
    <t>152705</t>
  </si>
  <si>
    <t>152932</t>
  </si>
  <si>
    <t>132400</t>
  </si>
  <si>
    <t>132846</t>
  </si>
  <si>
    <t>145907</t>
  </si>
  <si>
    <t>150349</t>
  </si>
  <si>
    <t>133617</t>
  </si>
  <si>
    <t>134112</t>
  </si>
  <si>
    <t>150516</t>
  </si>
  <si>
    <t>151221</t>
  </si>
  <si>
    <t>ISABEL VALDES</t>
  </si>
  <si>
    <t>PERSEGUIDA</t>
  </si>
  <si>
    <t>133120</t>
  </si>
  <si>
    <t>133653</t>
  </si>
  <si>
    <t>150559</t>
  </si>
  <si>
    <t>151447</t>
  </si>
  <si>
    <t>133530</t>
  </si>
  <si>
    <t>150441</t>
  </si>
  <si>
    <t>152016</t>
  </si>
  <si>
    <t>140156</t>
  </si>
  <si>
    <t>140618</t>
  </si>
  <si>
    <t>161202</t>
  </si>
  <si>
    <t>161432</t>
  </si>
  <si>
    <t>FELIPE PERO DOMEYKO</t>
  </si>
  <si>
    <t>140207</t>
  </si>
  <si>
    <t>140755</t>
  </si>
  <si>
    <t>161314</t>
  </si>
  <si>
    <t>161700</t>
  </si>
  <si>
    <t>135525</t>
  </si>
  <si>
    <t>135914</t>
  </si>
  <si>
    <t>161127</t>
  </si>
  <si>
    <t>161514</t>
  </si>
  <si>
    <t>140015</t>
  </si>
  <si>
    <t>141040</t>
  </si>
  <si>
    <t>160357</t>
  </si>
  <si>
    <t>161354</t>
  </si>
  <si>
    <t>135823</t>
  </si>
  <si>
    <t>141017</t>
  </si>
  <si>
    <t>135754</t>
  </si>
  <si>
    <t>140726</t>
  </si>
  <si>
    <t>155152</t>
  </si>
  <si>
    <t>160426</t>
  </si>
  <si>
    <t>155938</t>
  </si>
  <si>
    <t>160401</t>
  </si>
  <si>
    <t>135757</t>
  </si>
  <si>
    <t>140724</t>
  </si>
  <si>
    <t>155634</t>
  </si>
  <si>
    <t>135618</t>
  </si>
  <si>
    <t>140232</t>
  </si>
  <si>
    <t>155051</t>
  </si>
  <si>
    <t>155844</t>
  </si>
  <si>
    <t>ALEJANDRO VALDES</t>
  </si>
  <si>
    <t>ALMENDRA LOICA</t>
  </si>
  <si>
    <t>140445</t>
  </si>
  <si>
    <t>140614</t>
  </si>
  <si>
    <t>154908</t>
  </si>
  <si>
    <t>155740</t>
  </si>
  <si>
    <t>135859</t>
  </si>
  <si>
    <t>140457</t>
  </si>
  <si>
    <t>155108</t>
  </si>
  <si>
    <t>155614</t>
  </si>
  <si>
    <t>134627</t>
  </si>
  <si>
    <t>135231</t>
  </si>
  <si>
    <t>154833</t>
  </si>
  <si>
    <t>155109</t>
  </si>
  <si>
    <t>140128</t>
  </si>
  <si>
    <t>140656</t>
  </si>
  <si>
    <t>154239</t>
  </si>
  <si>
    <t>155038</t>
  </si>
  <si>
    <t>134626</t>
  </si>
  <si>
    <t>134958</t>
  </si>
  <si>
    <t>154240</t>
  </si>
  <si>
    <t>154450</t>
  </si>
  <si>
    <t>133931</t>
  </si>
  <si>
    <t>134559</t>
  </si>
  <si>
    <t>152508</t>
  </si>
  <si>
    <t>153302</t>
  </si>
  <si>
    <t>JUAN CARLOS MENDEZ</t>
  </si>
  <si>
    <t>133932</t>
  </si>
  <si>
    <t>134637</t>
  </si>
  <si>
    <t>152507</t>
  </si>
  <si>
    <t>153048</t>
  </si>
  <si>
    <t>CRISTIAN PUENTES</t>
  </si>
  <si>
    <t>134811</t>
  </si>
  <si>
    <t>135538</t>
  </si>
  <si>
    <t>155000</t>
  </si>
  <si>
    <t>155553</t>
  </si>
  <si>
    <t>SOFIA HERRERA</t>
  </si>
  <si>
    <t>PANTALAN ATHOSH</t>
  </si>
  <si>
    <t>142012</t>
  </si>
  <si>
    <t>142516</t>
  </si>
  <si>
    <t>163840</t>
  </si>
  <si>
    <t>164446</t>
  </si>
  <si>
    <t>SEBASTIAN HUERTA</t>
  </si>
  <si>
    <t>134812</t>
  </si>
  <si>
    <t>135513</t>
  </si>
  <si>
    <t>155001</t>
  </si>
  <si>
    <t>160003</t>
  </si>
  <si>
    <t>FELIPE PERO</t>
  </si>
  <si>
    <t>KATANNKA</t>
  </si>
  <si>
    <t>140016</t>
  </si>
  <si>
    <t>140419</t>
  </si>
  <si>
    <t>161519</t>
  </si>
  <si>
    <t>161815</t>
  </si>
  <si>
    <t>FERNANDO AMOR</t>
  </si>
  <si>
    <t>134624</t>
  </si>
  <si>
    <t>140049</t>
  </si>
  <si>
    <t>162919</t>
  </si>
  <si>
    <t>JUAN MUÑOZ</t>
  </si>
  <si>
    <t>CHERIAN</t>
  </si>
  <si>
    <t>141932</t>
  </si>
  <si>
    <t>142810</t>
  </si>
  <si>
    <t>163135</t>
  </si>
  <si>
    <t>164237</t>
  </si>
  <si>
    <t>ROSAMEL ROJAS</t>
  </si>
  <si>
    <t>TAREK RR</t>
  </si>
  <si>
    <t>TAREK SH</t>
  </si>
  <si>
    <t>142557</t>
  </si>
  <si>
    <t>163830</t>
  </si>
  <si>
    <t>165436</t>
  </si>
  <si>
    <t>FRANCISCO VALDEVENITO</t>
  </si>
  <si>
    <t>MUUSE</t>
  </si>
  <si>
    <t>133843</t>
  </si>
  <si>
    <t>134540</t>
  </si>
  <si>
    <t>151002</t>
  </si>
  <si>
    <t>152123</t>
  </si>
  <si>
    <t>085042</t>
  </si>
  <si>
    <t>085053</t>
  </si>
  <si>
    <t>085325</t>
  </si>
  <si>
    <t>144642</t>
  </si>
  <si>
    <t>145151</t>
  </si>
  <si>
    <t>145336</t>
  </si>
  <si>
    <t>145832</t>
  </si>
  <si>
    <t>135547</t>
  </si>
  <si>
    <t>132938</t>
  </si>
  <si>
    <t>104622</t>
  </si>
  <si>
    <t>160210</t>
  </si>
  <si>
    <t>151727</t>
  </si>
  <si>
    <t>135340</t>
  </si>
  <si>
    <t>142710</t>
  </si>
  <si>
    <t>085333</t>
  </si>
  <si>
    <t>085044</t>
  </si>
  <si>
    <t>FQLAME</t>
  </si>
  <si>
    <t>PAULA RECULE</t>
  </si>
  <si>
    <t>102437</t>
  </si>
  <si>
    <t>094554</t>
  </si>
  <si>
    <t xml:space="preserve">FQLA </t>
  </si>
  <si>
    <t>084241</t>
  </si>
  <si>
    <t>084310</t>
  </si>
  <si>
    <t>104425</t>
  </si>
  <si>
    <t>104825</t>
  </si>
  <si>
    <t>121720</t>
  </si>
  <si>
    <t>122212</t>
  </si>
  <si>
    <t>085141</t>
  </si>
  <si>
    <t>085436</t>
  </si>
  <si>
    <t>113206</t>
  </si>
  <si>
    <t>113449</t>
  </si>
  <si>
    <t>132930</t>
  </si>
  <si>
    <t>FQINJHORSE</t>
  </si>
  <si>
    <t>085043</t>
  </si>
  <si>
    <t>085320</t>
  </si>
  <si>
    <t>110818</t>
  </si>
  <si>
    <t>111006</t>
  </si>
  <si>
    <t>ALI</t>
  </si>
  <si>
    <t>102530</t>
  </si>
  <si>
    <t>103120</t>
  </si>
  <si>
    <t>125356</t>
  </si>
  <si>
    <t>125654</t>
  </si>
  <si>
    <t>MARIO OPHORTUS</t>
  </si>
  <si>
    <t>JERASH</t>
  </si>
  <si>
    <t>100256</t>
  </si>
  <si>
    <t>101259</t>
  </si>
  <si>
    <t>124857</t>
  </si>
  <si>
    <t>130820</t>
  </si>
  <si>
    <t>FQMETTRO</t>
  </si>
  <si>
    <t>101849</t>
  </si>
  <si>
    <t>102057</t>
  </si>
  <si>
    <t>104349</t>
  </si>
  <si>
    <t>104640</t>
  </si>
  <si>
    <t>133942</t>
  </si>
  <si>
    <t>161303</t>
  </si>
  <si>
    <t>161650</t>
  </si>
  <si>
    <t>104459</t>
  </si>
  <si>
    <t>104840</t>
  </si>
  <si>
    <t>133925</t>
  </si>
  <si>
    <t>161308</t>
  </si>
  <si>
    <t>161732</t>
  </si>
  <si>
    <t>100049</t>
  </si>
  <si>
    <t>100819</t>
  </si>
  <si>
    <t>122238</t>
  </si>
  <si>
    <t>122754</t>
  </si>
  <si>
    <t>141508</t>
  </si>
  <si>
    <t>142330</t>
  </si>
  <si>
    <t>100239</t>
  </si>
  <si>
    <t>100844</t>
  </si>
  <si>
    <t>123138</t>
  </si>
  <si>
    <t>123658</t>
  </si>
  <si>
    <t>104229</t>
  </si>
  <si>
    <t>104715</t>
  </si>
  <si>
    <t>131753</t>
  </si>
  <si>
    <t>132349</t>
  </si>
  <si>
    <t>095924</t>
  </si>
  <si>
    <t>100307</t>
  </si>
  <si>
    <t>121230</t>
  </si>
  <si>
    <t>121532</t>
  </si>
  <si>
    <t>104153</t>
  </si>
  <si>
    <t>104656</t>
  </si>
  <si>
    <t>TIGRE DOS</t>
  </si>
  <si>
    <t>094547</t>
  </si>
  <si>
    <t>095824</t>
  </si>
  <si>
    <t>100953</t>
  </si>
  <si>
    <t>101331</t>
  </si>
  <si>
    <t>121601</t>
  </si>
  <si>
    <t>122015</t>
  </si>
  <si>
    <t>100505</t>
  </si>
  <si>
    <t>100801</t>
  </si>
  <si>
    <t>BONI VIADA</t>
  </si>
  <si>
    <t>100550</t>
  </si>
  <si>
    <t>101240</t>
  </si>
  <si>
    <t>121448</t>
  </si>
  <si>
    <t>122226</t>
  </si>
  <si>
    <t>140741</t>
  </si>
  <si>
    <t>141730</t>
  </si>
  <si>
    <t>104139</t>
  </si>
  <si>
    <t>104703</t>
  </si>
  <si>
    <t>142125</t>
  </si>
  <si>
    <t>143219</t>
  </si>
  <si>
    <t>101410</t>
  </si>
  <si>
    <t>121357</t>
  </si>
  <si>
    <t>122040</t>
  </si>
  <si>
    <t>100933</t>
  </si>
  <si>
    <t>101215</t>
  </si>
  <si>
    <t>121845</t>
  </si>
  <si>
    <t>122605</t>
  </si>
  <si>
    <t xml:space="preserve">FQMET </t>
  </si>
  <si>
    <t>100556</t>
  </si>
  <si>
    <t>101717</t>
  </si>
  <si>
    <t>100240</t>
  </si>
  <si>
    <t>101320</t>
  </si>
  <si>
    <t>MARK IBAÑEZ</t>
  </si>
  <si>
    <t>094935</t>
  </si>
  <si>
    <t>095223</t>
  </si>
  <si>
    <t>100324</t>
  </si>
  <si>
    <t>HERNAN GONZALEZ</t>
  </si>
  <si>
    <t>112550</t>
  </si>
  <si>
    <t>112710</t>
  </si>
  <si>
    <t>131248</t>
  </si>
  <si>
    <t>132136</t>
  </si>
  <si>
    <t>114602</t>
  </si>
  <si>
    <t>133346</t>
  </si>
  <si>
    <t>133746</t>
  </si>
  <si>
    <t>151818</t>
  </si>
  <si>
    <t>152252</t>
  </si>
  <si>
    <t>112851</t>
  </si>
  <si>
    <t>131432</t>
  </si>
  <si>
    <t>132614</t>
  </si>
  <si>
    <t>ANTONIA HUBER</t>
  </si>
  <si>
    <t>CALZETA</t>
  </si>
  <si>
    <t>112130</t>
  </si>
  <si>
    <t>125350</t>
  </si>
  <si>
    <t>QUITOR</t>
  </si>
  <si>
    <t>MARIO GAJARDO</t>
  </si>
  <si>
    <t>TUAREG</t>
  </si>
  <si>
    <t>MATIAS LLONAS</t>
  </si>
  <si>
    <t>ANUBIS</t>
  </si>
  <si>
    <t xml:space="preserve">FQ  </t>
  </si>
  <si>
    <t>101040</t>
  </si>
  <si>
    <t>122320</t>
  </si>
  <si>
    <t>123040</t>
  </si>
  <si>
    <t>FQMETTTRO</t>
  </si>
  <si>
    <t>140557</t>
  </si>
  <si>
    <t>18:24.00</t>
  </si>
  <si>
    <t>15:49.00</t>
  </si>
  <si>
    <t>16:37.00</t>
  </si>
  <si>
    <t>HALILA</t>
  </si>
  <si>
    <t>MAURICIO PROVOSTE</t>
  </si>
  <si>
    <t>ANCAR BIARCA</t>
  </si>
  <si>
    <t>LORETO HENRIQUEZ</t>
  </si>
  <si>
    <t>PATRICIO BUSTAMANTE PEREZ</t>
  </si>
  <si>
    <t>PEDRO PABLO GOMEZ</t>
  </si>
  <si>
    <t>VICENTE MAYOL</t>
  </si>
  <si>
    <t>PABLO LLOMPART</t>
  </si>
  <si>
    <t>BALDUINO</t>
  </si>
  <si>
    <t>LUCAS CALONGE GILARDONI</t>
  </si>
  <si>
    <t>MISTRAL</t>
  </si>
  <si>
    <t>CL HISFAHAN</t>
  </si>
  <si>
    <t>EL FANTASISTA</t>
  </si>
  <si>
    <t>CAMPO LINDO ZULÚ</t>
  </si>
  <si>
    <t>INSEPARABLE</t>
  </si>
  <si>
    <t>ANA MARIA NOVOA FUENTEALBA</t>
  </si>
  <si>
    <t>BALLANO</t>
  </si>
  <si>
    <t>ALEJANDRO KISS BLUMEL</t>
  </si>
  <si>
    <t>EL MAGIAR</t>
  </si>
  <si>
    <t>RENO KU</t>
  </si>
  <si>
    <t>NICOLÁS SOMMER</t>
  </si>
  <si>
    <t>PERSEVERANCIA PRIMITIVO</t>
  </si>
  <si>
    <t>LM HASSIM</t>
  </si>
  <si>
    <t>BONI BENJAMIN VIADA DEVIVERO</t>
  </si>
  <si>
    <t>RABIOSA</t>
  </si>
  <si>
    <t>INESPERADO</t>
  </si>
  <si>
    <t>JUAN IGNACIO SANHUEZA</t>
  </si>
  <si>
    <t>MIKONOS</t>
  </si>
  <si>
    <t>VAQUERO</t>
  </si>
  <si>
    <t>MACARENA SUAZO ZEPEDA</t>
  </si>
  <si>
    <t>ADELA MATURANA VIDAURRE</t>
  </si>
  <si>
    <t>RANCHERO</t>
  </si>
  <si>
    <t>KIMAL</t>
  </si>
  <si>
    <t>ALBORADA PIONERO</t>
  </si>
  <si>
    <t>NASIF</t>
  </si>
  <si>
    <t>MARIA DEL PILAR SCHMIDT</t>
  </si>
  <si>
    <t>DANIEL PALMA</t>
  </si>
  <si>
    <t>BALCHAR</t>
  </si>
  <si>
    <t>HP NAPOLEON</t>
  </si>
  <si>
    <t>GUILLERMINA BULA</t>
  </si>
  <si>
    <t>BRUNA LEITES</t>
  </si>
  <si>
    <t>FREDERIC MAIDANA</t>
  </si>
  <si>
    <t>VALENTIN SILVA</t>
  </si>
  <si>
    <t>S T DAFNE</t>
  </si>
  <si>
    <t>MAURICIO GONZALEZ</t>
  </si>
  <si>
    <t>PS ATAGUALPA</t>
  </si>
  <si>
    <t>FLORENCIA BULA</t>
  </si>
  <si>
    <t>ARAUCO</t>
  </si>
  <si>
    <t>PERS JUAN DE DIOS</t>
  </si>
  <si>
    <t>101924</t>
  </si>
  <si>
    <t>102513</t>
  </si>
  <si>
    <t>121222</t>
  </si>
  <si>
    <t>121656</t>
  </si>
  <si>
    <t>134232</t>
  </si>
  <si>
    <t>103715</t>
  </si>
  <si>
    <t>104232</t>
  </si>
  <si>
    <t>124410</t>
  </si>
  <si>
    <t>142730</t>
  </si>
  <si>
    <t>101925</t>
  </si>
  <si>
    <t>102429</t>
  </si>
  <si>
    <t>121223</t>
  </si>
  <si>
    <t>121704</t>
  </si>
  <si>
    <t>135432</t>
  </si>
  <si>
    <t>103140</t>
  </si>
  <si>
    <t>103340</t>
  </si>
  <si>
    <t>123129</t>
  </si>
  <si>
    <t>123448</t>
  </si>
  <si>
    <t>141602</t>
  </si>
  <si>
    <t>141955</t>
  </si>
  <si>
    <t>103716</t>
  </si>
  <si>
    <t>103954</t>
  </si>
  <si>
    <t>124407</t>
  </si>
  <si>
    <t>124601</t>
  </si>
  <si>
    <t>142338</t>
  </si>
  <si>
    <t>142616</t>
  </si>
  <si>
    <t>103727</t>
  </si>
  <si>
    <t>104418</t>
  </si>
  <si>
    <t>125829</t>
  </si>
  <si>
    <t>130457</t>
  </si>
  <si>
    <t>150647</t>
  </si>
  <si>
    <t>151429</t>
  </si>
  <si>
    <t>FQ-LA</t>
  </si>
  <si>
    <t>FQ-MET</t>
  </si>
  <si>
    <t>104258</t>
  </si>
  <si>
    <t>105210</t>
  </si>
  <si>
    <t>124325</t>
  </si>
  <si>
    <t>125202</t>
  </si>
  <si>
    <t>101951</t>
  </si>
  <si>
    <t>102854</t>
  </si>
  <si>
    <t>121253</t>
  </si>
  <si>
    <t>121931</t>
  </si>
  <si>
    <t>134243</t>
  </si>
  <si>
    <t>141202</t>
  </si>
  <si>
    <t>100755</t>
  </si>
  <si>
    <t>101038</t>
  </si>
  <si>
    <t>120809</t>
  </si>
  <si>
    <t>121918</t>
  </si>
  <si>
    <t>140331</t>
  </si>
  <si>
    <t>140833</t>
  </si>
  <si>
    <t>102145</t>
  </si>
  <si>
    <t>103445</t>
  </si>
  <si>
    <t>122818</t>
  </si>
  <si>
    <t>123645</t>
  </si>
  <si>
    <t>141936</t>
  </si>
  <si>
    <t>142728</t>
  </si>
  <si>
    <t>101200</t>
  </si>
  <si>
    <t>134628</t>
  </si>
  <si>
    <t>135212</t>
  </si>
  <si>
    <t>120542</t>
  </si>
  <si>
    <t>121101</t>
  </si>
  <si>
    <t>110624</t>
  </si>
  <si>
    <t>111428</t>
  </si>
  <si>
    <t>133341</t>
  </si>
  <si>
    <t>134236</t>
  </si>
  <si>
    <t>154701</t>
  </si>
  <si>
    <t>155246</t>
  </si>
  <si>
    <t>103817</t>
  </si>
  <si>
    <t>104304</t>
  </si>
  <si>
    <t>125802</t>
  </si>
  <si>
    <t>130840</t>
  </si>
  <si>
    <t>152727</t>
  </si>
  <si>
    <t>153540</t>
  </si>
  <si>
    <t>VALENTINA GUAJARDO</t>
  </si>
  <si>
    <t>KAWESKAN</t>
  </si>
  <si>
    <t>103723</t>
  </si>
  <si>
    <t>104055</t>
  </si>
  <si>
    <t>124957</t>
  </si>
  <si>
    <t>125243</t>
  </si>
  <si>
    <t>150849</t>
  </si>
  <si>
    <t>151159</t>
  </si>
  <si>
    <t>102835</t>
  </si>
  <si>
    <t>104220</t>
  </si>
  <si>
    <t>125446</t>
  </si>
  <si>
    <t>130512</t>
  </si>
  <si>
    <t>145122</t>
  </si>
  <si>
    <t>145840</t>
  </si>
  <si>
    <t>NICOLAS RENE VALENZUELA</t>
  </si>
  <si>
    <t>101926</t>
  </si>
  <si>
    <t>103234</t>
  </si>
  <si>
    <t>122129</t>
  </si>
  <si>
    <t>123736</t>
  </si>
  <si>
    <t>142951</t>
  </si>
  <si>
    <t>143703</t>
  </si>
  <si>
    <t>102834</t>
  </si>
  <si>
    <t>103040</t>
  </si>
  <si>
    <t>122720</t>
  </si>
  <si>
    <t>123048</t>
  </si>
  <si>
    <t>140551</t>
  </si>
  <si>
    <t>141225</t>
  </si>
  <si>
    <t>100759</t>
  </si>
  <si>
    <t>101605</t>
  </si>
  <si>
    <t>121655</t>
  </si>
  <si>
    <t>122126</t>
  </si>
  <si>
    <t>140333</t>
  </si>
  <si>
    <t>140740</t>
  </si>
  <si>
    <t>100845</t>
  </si>
  <si>
    <t>101357</t>
  </si>
  <si>
    <t>120653</t>
  </si>
  <si>
    <t>121207</t>
  </si>
  <si>
    <t>134636</t>
  </si>
  <si>
    <t>135437</t>
  </si>
  <si>
    <t>101348</t>
  </si>
  <si>
    <t>120454</t>
  </si>
  <si>
    <t>121040</t>
  </si>
  <si>
    <t>134518</t>
  </si>
  <si>
    <t>135328</t>
  </si>
  <si>
    <t>103305</t>
  </si>
  <si>
    <t>103623</t>
  </si>
  <si>
    <t>092209</t>
  </si>
  <si>
    <t>093536</t>
  </si>
  <si>
    <t>113755</t>
  </si>
  <si>
    <t>130824</t>
  </si>
  <si>
    <t>131741</t>
  </si>
  <si>
    <t>092338</t>
  </si>
  <si>
    <t>093158</t>
  </si>
  <si>
    <t>113240</t>
  </si>
  <si>
    <t>113633</t>
  </si>
  <si>
    <t>131824</t>
  </si>
  <si>
    <t>132203</t>
  </si>
  <si>
    <t>092555</t>
  </si>
  <si>
    <t>092916</t>
  </si>
  <si>
    <t>112906</t>
  </si>
  <si>
    <t>113459</t>
  </si>
  <si>
    <t>132013</t>
  </si>
  <si>
    <t>132357</t>
  </si>
  <si>
    <t>092554</t>
  </si>
  <si>
    <t>093104</t>
  </si>
  <si>
    <t>112900</t>
  </si>
  <si>
    <t>113504</t>
  </si>
  <si>
    <t>131851</t>
  </si>
  <si>
    <t>132210</t>
  </si>
  <si>
    <t>092232</t>
  </si>
  <si>
    <t>092701</t>
  </si>
  <si>
    <t>113251</t>
  </si>
  <si>
    <t>113918</t>
  </si>
  <si>
    <t>131916</t>
  </si>
  <si>
    <t>092234</t>
  </si>
  <si>
    <t>092645</t>
  </si>
  <si>
    <t>112921</t>
  </si>
  <si>
    <t>113347</t>
  </si>
  <si>
    <t>131004</t>
  </si>
  <si>
    <t>131334</t>
  </si>
  <si>
    <t>092239</t>
  </si>
  <si>
    <t>092756</t>
  </si>
  <si>
    <t>112405</t>
  </si>
  <si>
    <t>113227</t>
  </si>
  <si>
    <t>131547</t>
  </si>
  <si>
    <t>092341</t>
  </si>
  <si>
    <t>092625</t>
  </si>
  <si>
    <t>112803</t>
  </si>
  <si>
    <t>130915</t>
  </si>
  <si>
    <t>131515</t>
  </si>
  <si>
    <t>092354</t>
  </si>
  <si>
    <t>092651</t>
  </si>
  <si>
    <t>112915</t>
  </si>
  <si>
    <t>113318</t>
  </si>
  <si>
    <t>131002</t>
  </si>
  <si>
    <t>131431</t>
  </si>
  <si>
    <t>090100</t>
  </si>
  <si>
    <t>091001</t>
  </si>
  <si>
    <t>111229</t>
  </si>
  <si>
    <t>111647</t>
  </si>
  <si>
    <t>124729</t>
  </si>
  <si>
    <t>125322</t>
  </si>
  <si>
    <t>092240</t>
  </si>
  <si>
    <t>092547</t>
  </si>
  <si>
    <t>112759</t>
  </si>
  <si>
    <t>112950</t>
  </si>
  <si>
    <t>130806</t>
  </si>
  <si>
    <t>092333</t>
  </si>
  <si>
    <t>092419</t>
  </si>
  <si>
    <t>112951</t>
  </si>
  <si>
    <t>130944</t>
  </si>
  <si>
    <t>131112</t>
  </si>
  <si>
    <t>092308</t>
  </si>
  <si>
    <t>092741</t>
  </si>
  <si>
    <t>112824</t>
  </si>
  <si>
    <t>113349</t>
  </si>
  <si>
    <t>130823</t>
  </si>
  <si>
    <t>131552</t>
  </si>
  <si>
    <t>092300</t>
  </si>
  <si>
    <t>092445</t>
  </si>
  <si>
    <t>112854</t>
  </si>
  <si>
    <t>113103</t>
  </si>
  <si>
    <t>130447</t>
  </si>
  <si>
    <t>131258</t>
  </si>
  <si>
    <t>090101</t>
  </si>
  <si>
    <t>091008</t>
  </si>
  <si>
    <t>111237</t>
  </si>
  <si>
    <t>111654</t>
  </si>
  <si>
    <t>124727</t>
  </si>
  <si>
    <t>125150</t>
  </si>
  <si>
    <t>092553</t>
  </si>
  <si>
    <t>092923</t>
  </si>
  <si>
    <t>112859</t>
  </si>
  <si>
    <t>113352</t>
  </si>
  <si>
    <t>131849</t>
  </si>
  <si>
    <t>132117</t>
  </si>
  <si>
    <t>090102</t>
  </si>
  <si>
    <t>090823</t>
  </si>
  <si>
    <t>111231</t>
  </si>
  <si>
    <t>111910</t>
  </si>
  <si>
    <t>1301018</t>
  </si>
  <si>
    <t>130908</t>
  </si>
  <si>
    <t>090103</t>
  </si>
  <si>
    <t>090830</t>
  </si>
  <si>
    <t>111230</t>
  </si>
  <si>
    <t>111742</t>
  </si>
  <si>
    <t>124728</t>
  </si>
  <si>
    <t>125559</t>
  </si>
  <si>
    <t>San Geronimo</t>
  </si>
  <si>
    <t>195</t>
  </si>
  <si>
    <t/>
  </si>
  <si>
    <t>500</t>
  </si>
  <si>
    <t>SERGIO HURTADO</t>
  </si>
  <si>
    <t>101</t>
  </si>
  <si>
    <t>105</t>
  </si>
  <si>
    <t>RENATO CERDA</t>
  </si>
  <si>
    <t>115</t>
  </si>
  <si>
    <t>ANDRES POBLETE S.</t>
  </si>
  <si>
    <t>295</t>
  </si>
  <si>
    <t>CECILIA CARRERE</t>
  </si>
  <si>
    <t>167</t>
  </si>
  <si>
    <t>RODOLFO DANIEL FUENZALIDA</t>
  </si>
  <si>
    <t>424</t>
  </si>
  <si>
    <t>CRISTIAN PUENTES G.</t>
  </si>
  <si>
    <t>507</t>
  </si>
  <si>
    <t>MARIANA SABAAGH</t>
  </si>
  <si>
    <t>VILLARRICA</t>
  </si>
  <si>
    <t>501</t>
  </si>
  <si>
    <t>RAS CATAMAÑANAS</t>
  </si>
  <si>
    <t>513</t>
  </si>
  <si>
    <t>ASWAD</t>
  </si>
  <si>
    <t>428</t>
  </si>
  <si>
    <t>JUAN PABLO MAYOL</t>
  </si>
  <si>
    <t>174</t>
  </si>
  <si>
    <t>CAMPO LINDA AGOSTINA</t>
  </si>
  <si>
    <t>184</t>
  </si>
  <si>
    <t>148</t>
  </si>
  <si>
    <t>PABLO AGUILA H.</t>
  </si>
  <si>
    <t>415</t>
  </si>
  <si>
    <t>ANDREA FERNANDEZ</t>
  </si>
  <si>
    <t>ALCAZAR ZAIR</t>
  </si>
  <si>
    <t>154</t>
  </si>
  <si>
    <t>147</t>
  </si>
  <si>
    <t>505</t>
  </si>
  <si>
    <t>GL MOLINO ALLIPE</t>
  </si>
  <si>
    <t>511</t>
  </si>
  <si>
    <t>MAURICIO CORREA BORQUEZ</t>
  </si>
  <si>
    <t>152</t>
  </si>
  <si>
    <t>FRANCISCO VALDEBENITO</t>
  </si>
  <si>
    <t>FQME</t>
  </si>
  <si>
    <t>10:35:17</t>
  </si>
  <si>
    <t>10:38:00</t>
  </si>
  <si>
    <t>10:34:51</t>
  </si>
  <si>
    <t>10:38:19</t>
  </si>
  <si>
    <t>10:49:47</t>
  </si>
  <si>
    <t>10:34:33</t>
  </si>
  <si>
    <t>10:37:46</t>
  </si>
  <si>
    <t>10:07:58</t>
  </si>
  <si>
    <t>10:38:01</t>
  </si>
  <si>
    <t>10:55:03</t>
  </si>
  <si>
    <t>10:43:19</t>
  </si>
  <si>
    <t>10:42:57</t>
  </si>
  <si>
    <t>10:49:43</t>
  </si>
  <si>
    <t>10:56:52</t>
  </si>
  <si>
    <t>10:56:05</t>
  </si>
  <si>
    <t>10:37:28</t>
  </si>
  <si>
    <t>10:56:18</t>
  </si>
  <si>
    <t>10:55:46</t>
  </si>
  <si>
    <t>10:43:56</t>
  </si>
  <si>
    <t>10:40:30</t>
  </si>
  <si>
    <t>10:29:50</t>
  </si>
  <si>
    <t>10:42:53</t>
  </si>
  <si>
    <t>10:40:46</t>
  </si>
  <si>
    <t>10:47:24</t>
  </si>
  <si>
    <t>10:44:10</t>
  </si>
  <si>
    <t>10:55:00</t>
  </si>
  <si>
    <t>10:39:11</t>
  </si>
  <si>
    <t>10:43:59</t>
  </si>
  <si>
    <t>10:20:00</t>
  </si>
  <si>
    <t>10:49:58</t>
  </si>
  <si>
    <t>10:57:43</t>
  </si>
  <si>
    <t>10:48:49</t>
  </si>
  <si>
    <t>10:51:59</t>
  </si>
  <si>
    <t>10:57:41</t>
  </si>
  <si>
    <t>11:01:56</t>
  </si>
  <si>
    <t>10:59:26</t>
  </si>
  <si>
    <t>10:48:39</t>
  </si>
  <si>
    <t>10:59:42</t>
  </si>
  <si>
    <t>11:04:21</t>
  </si>
  <si>
    <t>10:50:57</t>
  </si>
  <si>
    <t>10:49:50</t>
  </si>
  <si>
    <t>10:35:23</t>
  </si>
  <si>
    <t>12:27:36</t>
  </si>
  <si>
    <t>12:31:55</t>
  </si>
  <si>
    <t>12:44:00</t>
  </si>
  <si>
    <t>12:38:54</t>
  </si>
  <si>
    <t>12:53:08</t>
  </si>
  <si>
    <t>12:28:11</t>
  </si>
  <si>
    <t>12:43:35</t>
  </si>
  <si>
    <t>12:16:45</t>
  </si>
  <si>
    <t>12:54:08</t>
  </si>
  <si>
    <t>13:00:41</t>
  </si>
  <si>
    <t>12:54:24</t>
  </si>
  <si>
    <t>12:54:34</t>
  </si>
  <si>
    <t>13:03:30</t>
  </si>
  <si>
    <t>13:15:39</t>
  </si>
  <si>
    <t>13:20:32</t>
  </si>
  <si>
    <t>13:17:21</t>
  </si>
  <si>
    <t>13:15:04</t>
  </si>
  <si>
    <t>13:20:39</t>
  </si>
  <si>
    <t>12:44:20</t>
  </si>
  <si>
    <t>12:35:52</t>
  </si>
  <si>
    <t>12:41:55</t>
  </si>
  <si>
    <t>12:53:03</t>
  </si>
  <si>
    <t>12:42:46</t>
  </si>
  <si>
    <t>12:56:59</t>
  </si>
  <si>
    <t>12:33:30</t>
  </si>
  <si>
    <t>12:48:21</t>
  </si>
  <si>
    <t>12:25:19</t>
  </si>
  <si>
    <t>12:59:08</t>
  </si>
  <si>
    <t>13:03:31</t>
  </si>
  <si>
    <t>12:59:11</t>
  </si>
  <si>
    <t>13:05:20</t>
  </si>
  <si>
    <t>13:09:03</t>
  </si>
  <si>
    <t>13:19:55</t>
  </si>
  <si>
    <t>13:24:14</t>
  </si>
  <si>
    <t>13:29:45</t>
  </si>
  <si>
    <t>13:17:36</t>
  </si>
  <si>
    <t>13:23:52</t>
  </si>
  <si>
    <t>12:52:13</t>
  </si>
  <si>
    <t>12:34:05</t>
  </si>
  <si>
    <t>14:05:52</t>
  </si>
  <si>
    <t>14:16:11</t>
  </si>
  <si>
    <t>14:25:12</t>
  </si>
  <si>
    <t>14:25:47</t>
  </si>
  <si>
    <t>14:27:55</t>
  </si>
  <si>
    <t>14:36:32</t>
  </si>
  <si>
    <t>14:41:05</t>
  </si>
  <si>
    <t>14:14:04</t>
  </si>
  <si>
    <t>14:45:25</t>
  </si>
  <si>
    <t>14:46:20</t>
  </si>
  <si>
    <t>14:49:42</t>
  </si>
  <si>
    <t>14:51:23</t>
  </si>
  <si>
    <t>14:58:45</t>
  </si>
  <si>
    <t>15:06:55</t>
  </si>
  <si>
    <t>15:16:13</t>
  </si>
  <si>
    <t>15:04:37</t>
  </si>
  <si>
    <t>15:17:00</t>
  </si>
  <si>
    <t>15:22:29</t>
  </si>
  <si>
    <t>14:16:16</t>
  </si>
  <si>
    <t>14:17:00</t>
  </si>
  <si>
    <t>14:31:10</t>
  </si>
  <si>
    <t>14:40:04</t>
  </si>
  <si>
    <t>14:33:11</t>
  </si>
  <si>
    <t>14:35:10</t>
  </si>
  <si>
    <t>14:40:16</t>
  </si>
  <si>
    <t>14:48:42</t>
  </si>
  <si>
    <t>14:28:18</t>
  </si>
  <si>
    <t>14:51:28</t>
  </si>
  <si>
    <t>14:49:17</t>
  </si>
  <si>
    <t>14:52:40</t>
  </si>
  <si>
    <t>15:01:25</t>
  </si>
  <si>
    <t>15:03:46</t>
  </si>
  <si>
    <t>15:12:08</t>
  </si>
  <si>
    <t>15:20:48</t>
  </si>
  <si>
    <t>15:07:52</t>
  </si>
  <si>
    <t>15:20:41</t>
  </si>
  <si>
    <t>15:26:49</t>
  </si>
  <si>
    <t>14:32:06</t>
  </si>
  <si>
    <t>179</t>
  </si>
  <si>
    <t>HADY</t>
  </si>
  <si>
    <t>508</t>
  </si>
  <si>
    <t>DUVAN GOMEZ</t>
  </si>
  <si>
    <t>ALBORADA MISS INDU</t>
  </si>
  <si>
    <t>199</t>
  </si>
  <si>
    <t>JOAQUIN TORRES HORTA</t>
  </si>
  <si>
    <t>506</t>
  </si>
  <si>
    <t>MICAELA TORRES H.</t>
  </si>
  <si>
    <t>408</t>
  </si>
  <si>
    <t>419</t>
  </si>
  <si>
    <t>249</t>
  </si>
  <si>
    <t>512</t>
  </si>
  <si>
    <t>FRANCISCO EGUIGUREN</t>
  </si>
  <si>
    <t>ANCAR ANAKIN</t>
  </si>
  <si>
    <t>159</t>
  </si>
  <si>
    <t>165</t>
  </si>
  <si>
    <t>DUNA</t>
  </si>
  <si>
    <t>10:43:38</t>
  </si>
  <si>
    <t>10:37:37</t>
  </si>
  <si>
    <t>10:55:45</t>
  </si>
  <si>
    <t>10:55:47</t>
  </si>
  <si>
    <t>10:57:03</t>
  </si>
  <si>
    <t>10:57:04</t>
  </si>
  <si>
    <t>10:39:51</t>
  </si>
  <si>
    <t>11:05:54</t>
  </si>
  <si>
    <t>10:34:10</t>
  </si>
  <si>
    <t>10:56:21</t>
  </si>
  <si>
    <t>10:51:31</t>
  </si>
  <si>
    <t>10:42:13</t>
  </si>
  <si>
    <t>11:01:08</t>
  </si>
  <si>
    <t>11:01:05</t>
  </si>
  <si>
    <t>11:01:33</t>
  </si>
  <si>
    <t>11:01:19</t>
  </si>
  <si>
    <t>10:43:34</t>
  </si>
  <si>
    <t>11:10:52</t>
  </si>
  <si>
    <t>10:37:40</t>
  </si>
  <si>
    <t>10:58:29</t>
  </si>
  <si>
    <t>12:44:32</t>
  </si>
  <si>
    <t>12:31:46</t>
  </si>
  <si>
    <t>13:17:19</t>
  </si>
  <si>
    <t>13:16:20</t>
  </si>
  <si>
    <t>13:16:45</t>
  </si>
  <si>
    <t>13:16:27</t>
  </si>
  <si>
    <t>12:44:23</t>
  </si>
  <si>
    <t>13:33:53</t>
  </si>
  <si>
    <t>12:28:23</t>
  </si>
  <si>
    <t>13:15:18</t>
  </si>
  <si>
    <t>12:50:03</t>
  </si>
  <si>
    <t>12:36:00</t>
  </si>
  <si>
    <t>13:21:50</t>
  </si>
  <si>
    <t>13:21:08</t>
  </si>
  <si>
    <t>13:20:58</t>
  </si>
  <si>
    <t>13:23:10</t>
  </si>
  <si>
    <t>12:48:06</t>
  </si>
  <si>
    <t>13:40:11</t>
  </si>
  <si>
    <t>12:33:10</t>
  </si>
  <si>
    <t>13:17:26</t>
  </si>
  <si>
    <t>14:00:58</t>
  </si>
  <si>
    <t>14:25:40</t>
  </si>
  <si>
    <t>14:30:50</t>
  </si>
  <si>
    <t>15:01:22</t>
  </si>
  <si>
    <t>15:15:14</t>
  </si>
  <si>
    <t>15:15:18</t>
  </si>
  <si>
    <t>15:40:30</t>
  </si>
  <si>
    <t>14:34:28</t>
  </si>
  <si>
    <t>14:35:20</t>
  </si>
  <si>
    <t>15:09:57</t>
  </si>
  <si>
    <t>15:05:33</t>
  </si>
  <si>
    <t>15:26:30</t>
  </si>
  <si>
    <t>15:25:46</t>
  </si>
  <si>
    <t>15:44:51</t>
  </si>
  <si>
    <t>281</t>
  </si>
  <si>
    <t>244</t>
  </si>
  <si>
    <t>272</t>
  </si>
  <si>
    <t>SERGIO SOLAR</t>
  </si>
  <si>
    <t>204</t>
  </si>
  <si>
    <t>VICTOR AZECOWKA L.</t>
  </si>
  <si>
    <t>KAWELL MAPU EL FERHA</t>
  </si>
  <si>
    <t>253</t>
  </si>
  <si>
    <t>LUIS HERNAN VALDIVIESO ESPINOZA</t>
  </si>
  <si>
    <t>486</t>
  </si>
  <si>
    <t>L.M. SHAMAN</t>
  </si>
  <si>
    <t>JUAN JOSE ECHAVARRI G.</t>
  </si>
  <si>
    <t>228</t>
  </si>
  <si>
    <t>223</t>
  </si>
  <si>
    <t>225</t>
  </si>
  <si>
    <t>CASCA RABIA</t>
  </si>
  <si>
    <t>257</t>
  </si>
  <si>
    <t>533</t>
  </si>
  <si>
    <t>H.F. WAFIQ</t>
  </si>
  <si>
    <t>251</t>
  </si>
  <si>
    <t>11:24:30</t>
  </si>
  <si>
    <t>11:24:31</t>
  </si>
  <si>
    <t>11:28:08</t>
  </si>
  <si>
    <t>11:22:25</t>
  </si>
  <si>
    <t>11:23:40</t>
  </si>
  <si>
    <t>11:22:29</t>
  </si>
  <si>
    <t>11:26:26</t>
  </si>
  <si>
    <t>11:34:38</t>
  </si>
  <si>
    <t>11:49:06</t>
  </si>
  <si>
    <t>11:49:07</t>
  </si>
  <si>
    <t>11:31:04</t>
  </si>
  <si>
    <t>13:21:24</t>
  </si>
  <si>
    <t>11:29:05</t>
  </si>
  <si>
    <t>11:28:23</t>
  </si>
  <si>
    <t>11:32:02</t>
  </si>
  <si>
    <t>11:30:18</t>
  </si>
  <si>
    <t>11:38:30</t>
  </si>
  <si>
    <t>11:29:25</t>
  </si>
  <si>
    <t>11:45:25</t>
  </si>
  <si>
    <t>11:42:11</t>
  </si>
  <si>
    <t>11:52:27</t>
  </si>
  <si>
    <t>11:52:32</t>
  </si>
  <si>
    <t>11:36:20</t>
  </si>
  <si>
    <t>13:28:09</t>
  </si>
  <si>
    <t>11:29:40</t>
  </si>
  <si>
    <t>12:58:25</t>
  </si>
  <si>
    <t>12:59:39</t>
  </si>
  <si>
    <t>12:59:33</t>
  </si>
  <si>
    <t>12:59:29</t>
  </si>
  <si>
    <t>13:18:30</t>
  </si>
  <si>
    <t>13:19:26</t>
  </si>
  <si>
    <t>13:23:15</t>
  </si>
  <si>
    <t>13:38:47</t>
  </si>
  <si>
    <t>13:38:48</t>
  </si>
  <si>
    <t>13:21:59</t>
  </si>
  <si>
    <t>15:18:05</t>
  </si>
  <si>
    <t>13:02:58</t>
  </si>
  <si>
    <t>13:02:56</t>
  </si>
  <si>
    <t>13:09:20</t>
  </si>
  <si>
    <t>13:16:40</t>
  </si>
  <si>
    <t>13:25:05</t>
  </si>
  <si>
    <t>13:36:10</t>
  </si>
  <si>
    <t>13:36:50</t>
  </si>
  <si>
    <t>13:43:11</t>
  </si>
  <si>
    <t>13:43:18</t>
  </si>
  <si>
    <t>13:30:14</t>
  </si>
  <si>
    <t>15:26:53</t>
  </si>
  <si>
    <t>14:25:55</t>
  </si>
  <si>
    <t>14:25:05</t>
  </si>
  <si>
    <t>14:41:36</t>
  </si>
  <si>
    <t>14:41:35</t>
  </si>
  <si>
    <t>14:59:14</t>
  </si>
  <si>
    <t>15:06:59</t>
  </si>
  <si>
    <t>15:14:37</t>
  </si>
  <si>
    <t>15:20:59</t>
  </si>
  <si>
    <t>15:21:03</t>
  </si>
  <si>
    <t>15:33:49</t>
  </si>
  <si>
    <t>14:32:19</t>
  </si>
  <si>
    <t>14:35:03</t>
  </si>
  <si>
    <t>14:49:33</t>
  </si>
  <si>
    <t>14:50:00</t>
  </si>
  <si>
    <t>15:05:26</t>
  </si>
  <si>
    <t>15:19:05</t>
  </si>
  <si>
    <t>15:19:18</t>
  </si>
  <si>
    <t>15:29:30</t>
  </si>
  <si>
    <t>15:29:38</t>
  </si>
  <si>
    <t>15:34:31</t>
  </si>
  <si>
    <t>229</t>
  </si>
  <si>
    <t>ESTEBAN OLIVARES</t>
  </si>
  <si>
    <t>LMKHALIL</t>
  </si>
  <si>
    <t>271</t>
  </si>
  <si>
    <t>FRANCESCA GIOIA MANCILLA</t>
  </si>
  <si>
    <t>497</t>
  </si>
  <si>
    <t>240</t>
  </si>
  <si>
    <t>457</t>
  </si>
  <si>
    <t>AYLIN GOMEZ P.</t>
  </si>
  <si>
    <t>ACHIRA</t>
  </si>
  <si>
    <t>DISCIPLINA</t>
  </si>
  <si>
    <t>11:25:12</t>
  </si>
  <si>
    <t>11:28:14</t>
  </si>
  <si>
    <t>11:37:35</t>
  </si>
  <si>
    <t>11:37:36</t>
  </si>
  <si>
    <t>11:31:56</t>
  </si>
  <si>
    <t>11:33:10</t>
  </si>
  <si>
    <t>11:34:13</t>
  </si>
  <si>
    <t>11:41:52</t>
  </si>
  <si>
    <t>11:49:10</t>
  </si>
  <si>
    <t>12:58:36</t>
  </si>
  <si>
    <t>13:10:03</t>
  </si>
  <si>
    <t>13:09:43</t>
  </si>
  <si>
    <t>13:29:34</t>
  </si>
  <si>
    <t>13:27:11</t>
  </si>
  <si>
    <t>13:08:12</t>
  </si>
  <si>
    <t>13:14:02</t>
  </si>
  <si>
    <t>13:17:47</t>
  </si>
  <si>
    <t>13:33:15</t>
  </si>
  <si>
    <t>13:41:05</t>
  </si>
  <si>
    <t>14:27:20</t>
  </si>
  <si>
    <t>14:41:23</t>
  </si>
  <si>
    <t>14:41:22</t>
  </si>
  <si>
    <t>15:16:55</t>
  </si>
  <si>
    <t>15:28:57</t>
  </si>
  <si>
    <t>14:38:45</t>
  </si>
  <si>
    <t>14:46:27</t>
  </si>
  <si>
    <t>14:48:03</t>
  </si>
  <si>
    <t>15:22:05</t>
  </si>
  <si>
    <t>15:45:03</t>
  </si>
  <si>
    <t>334</t>
  </si>
  <si>
    <t>NICOLAS ARROYO</t>
  </si>
  <si>
    <t>392</t>
  </si>
  <si>
    <t>ENRIQUE LARRONDO</t>
  </si>
  <si>
    <t>371</t>
  </si>
  <si>
    <t>RENI MULLER</t>
  </si>
  <si>
    <t>MUSHA</t>
  </si>
  <si>
    <t>349</t>
  </si>
  <si>
    <t>JOSE MIGUEL ARROYO E.</t>
  </si>
  <si>
    <t>341</t>
  </si>
  <si>
    <t>CARLOS SABBAGH</t>
  </si>
  <si>
    <t>321</t>
  </si>
  <si>
    <t>MARCELA COTO</t>
  </si>
  <si>
    <t>393</t>
  </si>
  <si>
    <t>EMILIO BENOIT G.</t>
  </si>
  <si>
    <t>ALBUC</t>
  </si>
  <si>
    <t>354</t>
  </si>
  <si>
    <t>RODRIGO BULNES H.</t>
  </si>
  <si>
    <t>422</t>
  </si>
  <si>
    <t>RAIMUNDO HEDENA</t>
  </si>
  <si>
    <t>PANTANAL ATHOS</t>
  </si>
  <si>
    <t>387</t>
  </si>
  <si>
    <t>DENISSE KRINFOKAI</t>
  </si>
  <si>
    <t>390</t>
  </si>
  <si>
    <t>FRANCISCA NAVARRETE</t>
  </si>
  <si>
    <t>DUBAI</t>
  </si>
  <si>
    <t>302</t>
  </si>
  <si>
    <t>ESTEBAN GALDAMES</t>
  </si>
  <si>
    <t>358</t>
  </si>
  <si>
    <t>ANDRES ALVAREZ</t>
  </si>
  <si>
    <t>367</t>
  </si>
  <si>
    <t>JUAN DEL CANTO</t>
  </si>
  <si>
    <t>MILANO</t>
  </si>
  <si>
    <t>391</t>
  </si>
  <si>
    <t>MARQUEZZ</t>
  </si>
  <si>
    <t>317</t>
  </si>
  <si>
    <t>NICOLAS SCHIMDT</t>
  </si>
  <si>
    <t>MALBORO</t>
  </si>
  <si>
    <t>381</t>
  </si>
  <si>
    <t>IDAN</t>
  </si>
  <si>
    <t>359</t>
  </si>
  <si>
    <t>DANIEL BYRNE I.</t>
  </si>
  <si>
    <t>IVAN EL TERRIBLE</t>
  </si>
  <si>
    <t>331</t>
  </si>
  <si>
    <t>RICARDO BACHELET</t>
  </si>
  <si>
    <t>483</t>
  </si>
  <si>
    <t>NEYIBA FARRAN</t>
  </si>
  <si>
    <t>394</t>
  </si>
  <si>
    <t>ANDRES PEPPI</t>
  </si>
  <si>
    <t>373</t>
  </si>
  <si>
    <t>CARLOS HIRMAS Y.</t>
  </si>
  <si>
    <t>ALCIRA</t>
  </si>
  <si>
    <t>343</t>
  </si>
  <si>
    <t>VICTOR RIOS</t>
  </si>
  <si>
    <t>GITAN</t>
  </si>
  <si>
    <t>364</t>
  </si>
  <si>
    <t>IGNACIO VARGAS</t>
  </si>
  <si>
    <t>DE LARRAECHEA</t>
  </si>
  <si>
    <t>333</t>
  </si>
  <si>
    <t>ALEJANDRA SCHIFFRIN</t>
  </si>
  <si>
    <t>BACO</t>
  </si>
  <si>
    <t>42</t>
  </si>
  <si>
    <t>634</t>
  </si>
  <si>
    <t>069</t>
  </si>
  <si>
    <t>FRANCISCA MACKENNA S.</t>
  </si>
  <si>
    <t>CASABLANCA</t>
  </si>
  <si>
    <t>057</t>
  </si>
  <si>
    <t>FELIPE VALDES CORREA</t>
  </si>
  <si>
    <t>CANELA</t>
  </si>
  <si>
    <t>688</t>
  </si>
  <si>
    <t>318</t>
  </si>
  <si>
    <t>PATRICIO CAMILLA</t>
  </si>
  <si>
    <t>374</t>
  </si>
  <si>
    <t>ENRIQUE CABRERA</t>
  </si>
  <si>
    <t>13:23:22</t>
  </si>
  <si>
    <t>13:25:19</t>
  </si>
  <si>
    <t>13:26:05</t>
  </si>
  <si>
    <t>13:23:49</t>
  </si>
  <si>
    <t>13:24:15</t>
  </si>
  <si>
    <t>13:20:12</t>
  </si>
  <si>
    <t>13:25:59</t>
  </si>
  <si>
    <t>13:35:07</t>
  </si>
  <si>
    <t>13:29:09</t>
  </si>
  <si>
    <t>13:41:38</t>
  </si>
  <si>
    <t>13:48:11</t>
  </si>
  <si>
    <t>13:48:32</t>
  </si>
  <si>
    <t>16:23:30</t>
  </si>
  <si>
    <t>16:18:58</t>
  </si>
  <si>
    <t>16:19:07</t>
  </si>
  <si>
    <t>16:19:04</t>
  </si>
  <si>
    <t>13:47:58</t>
  </si>
  <si>
    <t>13:55:04</t>
  </si>
  <si>
    <t>13:41:10</t>
  </si>
  <si>
    <t>14:02:03</t>
  </si>
  <si>
    <t>13:56:17</t>
  </si>
  <si>
    <t>14:01:33</t>
  </si>
  <si>
    <t>13:55:38</t>
  </si>
  <si>
    <t>14:01:32</t>
  </si>
  <si>
    <t>14:01:03</t>
  </si>
  <si>
    <t>14:39:30</t>
  </si>
  <si>
    <t>14:38:52</t>
  </si>
  <si>
    <t>14:38:50</t>
  </si>
  <si>
    <t>13:30:52</t>
  </si>
  <si>
    <t>13:26:45</t>
  </si>
  <si>
    <t>13:28:08</t>
  </si>
  <si>
    <t>13:29:52</t>
  </si>
  <si>
    <t>13:30:16</t>
  </si>
  <si>
    <t>13:27:31</t>
  </si>
  <si>
    <t>13:33:00</t>
  </si>
  <si>
    <t>13:24:06</t>
  </si>
  <si>
    <t>13:38:56</t>
  </si>
  <si>
    <t>13:42:08</t>
  </si>
  <si>
    <t>13:40:20</t>
  </si>
  <si>
    <t>13:46:07</t>
  </si>
  <si>
    <t>13:50:38</t>
  </si>
  <si>
    <t>13:51:12</t>
  </si>
  <si>
    <t>16:29:47</t>
  </si>
  <si>
    <t>16:26:30</t>
  </si>
  <si>
    <t>16:30:01</t>
  </si>
  <si>
    <t>16:28:18</t>
  </si>
  <si>
    <t>16:25:15</t>
  </si>
  <si>
    <t>13:53:37</t>
  </si>
  <si>
    <t>13:59:22</t>
  </si>
  <si>
    <t>13:48:04</t>
  </si>
  <si>
    <t>14:05:40</t>
  </si>
  <si>
    <t>14:02:25</t>
  </si>
  <si>
    <t>14:10:35</t>
  </si>
  <si>
    <t>14:04:31</t>
  </si>
  <si>
    <t>14:10:36</t>
  </si>
  <si>
    <t>14:09:53</t>
  </si>
  <si>
    <t>14:10:00</t>
  </si>
  <si>
    <t>14:52:02</t>
  </si>
  <si>
    <t>14:52:04</t>
  </si>
  <si>
    <t>14:44:40</t>
  </si>
  <si>
    <t>13:35:10</t>
  </si>
  <si>
    <t>13:40:25</t>
  </si>
  <si>
    <t>14:43:11</t>
  </si>
  <si>
    <t>14:43:46</t>
  </si>
  <si>
    <t>14:43:12</t>
  </si>
  <si>
    <t>14:43:33</t>
  </si>
  <si>
    <t>14:50:40</t>
  </si>
  <si>
    <t>15:03:38</t>
  </si>
  <si>
    <t>15:01:24</t>
  </si>
  <si>
    <t>15:16:57</t>
  </si>
  <si>
    <t>15:16:17</t>
  </si>
  <si>
    <t>15:22:30</t>
  </si>
  <si>
    <t>15:30:08</t>
  </si>
  <si>
    <t>15:30:09</t>
  </si>
  <si>
    <t>18:02:54</t>
  </si>
  <si>
    <t>17:59:35</t>
  </si>
  <si>
    <t>18:02:55</t>
  </si>
  <si>
    <t>18:02:14</t>
  </si>
  <si>
    <t>17:59:37</t>
  </si>
  <si>
    <t>15:39:53</t>
  </si>
  <si>
    <t>15:39:51</t>
  </si>
  <si>
    <t>15:41:39</t>
  </si>
  <si>
    <t>15:46:59</t>
  </si>
  <si>
    <t>15:56:38</t>
  </si>
  <si>
    <t>16:01:05</t>
  </si>
  <si>
    <t>15:56:41</t>
  </si>
  <si>
    <t>16:01:08</t>
  </si>
  <si>
    <t>16:12:30</t>
  </si>
  <si>
    <t>16:12:28</t>
  </si>
  <si>
    <t>16:44:27</t>
  </si>
  <si>
    <t>16:44:08</t>
  </si>
  <si>
    <t>16:43:27</t>
  </si>
  <si>
    <t>14:48:48</t>
  </si>
  <si>
    <t>14:49:24</t>
  </si>
  <si>
    <t>14:50:13</t>
  </si>
  <si>
    <t>14:51:36</t>
  </si>
  <si>
    <t>15:00:21</t>
  </si>
  <si>
    <t>15:07:32</t>
  </si>
  <si>
    <t>15:12:48</t>
  </si>
  <si>
    <t>15:23:58</t>
  </si>
  <si>
    <t>15:24:06</t>
  </si>
  <si>
    <t>15:29:14</t>
  </si>
  <si>
    <t>15:32:40</t>
  </si>
  <si>
    <t>15:34:08</t>
  </si>
  <si>
    <t>18:08:28</t>
  </si>
  <si>
    <t>18:10:32</t>
  </si>
  <si>
    <t>18:10:43</t>
  </si>
  <si>
    <t>18:11:54</t>
  </si>
  <si>
    <t>18:11:56</t>
  </si>
  <si>
    <t>15:46:19</t>
  </si>
  <si>
    <t>15:47:51</t>
  </si>
  <si>
    <t>15:48:40</t>
  </si>
  <si>
    <t>15:49:11</t>
  </si>
  <si>
    <t>16:01:36</t>
  </si>
  <si>
    <t>16:07:21</t>
  </si>
  <si>
    <t>16:07:25</t>
  </si>
  <si>
    <t>16:07:31</t>
  </si>
  <si>
    <t>16:16:27</t>
  </si>
  <si>
    <t>16:16:58</t>
  </si>
  <si>
    <t>16:51:40</t>
  </si>
  <si>
    <t>16:52:57</t>
  </si>
  <si>
    <t>16:53:06</t>
  </si>
  <si>
    <t>643</t>
  </si>
  <si>
    <t>MARTIN GAJARDO</t>
  </si>
  <si>
    <t>LA MOUCHE AS</t>
  </si>
  <si>
    <t>356</t>
  </si>
  <si>
    <t>GUSTAVO VALDES H.</t>
  </si>
  <si>
    <t>361</t>
  </si>
  <si>
    <t>JOSEFINA BACHELET</t>
  </si>
  <si>
    <t>384</t>
  </si>
  <si>
    <t>389</t>
  </si>
  <si>
    <t>CAMELOT</t>
  </si>
  <si>
    <t>303</t>
  </si>
  <si>
    <t>SANTIAGO SILVA</t>
  </si>
  <si>
    <t>322</t>
  </si>
  <si>
    <t>VICENTE SILVA S.</t>
  </si>
  <si>
    <t>RESERVADO</t>
  </si>
  <si>
    <t>13:10:54</t>
  </si>
  <si>
    <t>13:17:12</t>
  </si>
  <si>
    <t>13:09:28</t>
  </si>
  <si>
    <t>13:19:10</t>
  </si>
  <si>
    <t>13:17:57</t>
  </si>
  <si>
    <t>13:56:15</t>
  </si>
  <si>
    <t>13:15:27</t>
  </si>
  <si>
    <t>13:21:16</t>
  </si>
  <si>
    <t>13:24:41</t>
  </si>
  <si>
    <t>13:24:28</t>
  </si>
  <si>
    <t>13:25:40</t>
  </si>
  <si>
    <t>14:04:22</t>
  </si>
  <si>
    <t>14:07:46</t>
  </si>
  <si>
    <t>14:43:26</t>
  </si>
  <si>
    <t>15:05:31</t>
  </si>
  <si>
    <t>15:02:08</t>
  </si>
  <si>
    <t>15:03:39</t>
  </si>
  <si>
    <t>15:06:53</t>
  </si>
  <si>
    <t>15:59:48</t>
  </si>
  <si>
    <t>14:50:07</t>
  </si>
  <si>
    <t>15:10:52</t>
  </si>
  <si>
    <t>15:12:14</t>
  </si>
  <si>
    <t>15:13:20</t>
  </si>
  <si>
    <t>15:13:56</t>
  </si>
  <si>
    <t>16:06:35</t>
  </si>
  <si>
    <t>61</t>
  </si>
  <si>
    <t>KIRA</t>
  </si>
  <si>
    <t>17</t>
  </si>
  <si>
    <t>JOSE FARACH</t>
  </si>
  <si>
    <t>14:20:39</t>
  </si>
  <si>
    <t>14:20:40</t>
  </si>
  <si>
    <t>14:24:32</t>
  </si>
  <si>
    <t>TAMINA DE SAADDA</t>
  </si>
  <si>
    <t>065</t>
  </si>
  <si>
    <t>FINJA WOLTERS</t>
  </si>
  <si>
    <t>LA DOÑA BLANCA</t>
  </si>
  <si>
    <t>665</t>
  </si>
  <si>
    <t>BRAULIO JIMENEZ</t>
  </si>
  <si>
    <t>BABILONIA</t>
  </si>
  <si>
    <t>13:28:02</t>
  </si>
  <si>
    <t>13:32:21</t>
  </si>
  <si>
    <t>13:33:50</t>
  </si>
  <si>
    <t>13:35:40</t>
  </si>
  <si>
    <t>15:23:01</t>
  </si>
  <si>
    <t>15:18:49</t>
  </si>
  <si>
    <t>15:26:03</t>
  </si>
  <si>
    <t>15:30:22</t>
  </si>
  <si>
    <t>13:21:26</t>
  </si>
  <si>
    <t>13:32:28</t>
  </si>
  <si>
    <t>13:24:45</t>
  </si>
  <si>
    <t>13:34:47</t>
  </si>
  <si>
    <t>15:18:16</t>
  </si>
  <si>
    <t>15:18:52</t>
  </si>
  <si>
    <t>15:22:01</t>
  </si>
  <si>
    <t>15:23:00</t>
  </si>
  <si>
    <t>17:11:51</t>
  </si>
  <si>
    <t>17:11:53</t>
  </si>
  <si>
    <t>17:04:50</t>
  </si>
  <si>
    <t>17:05:33</t>
  </si>
  <si>
    <t>60 HABILITATORIO</t>
  </si>
  <si>
    <t>ARTURO SOLAR CARDEMIL</t>
  </si>
  <si>
    <t>MAGNATE ALKAZAR</t>
  </si>
  <si>
    <t>548</t>
  </si>
  <si>
    <t>RUBEN ARIAS</t>
  </si>
  <si>
    <t>208</t>
  </si>
  <si>
    <t>FRANCISCO MARQUEZ</t>
  </si>
  <si>
    <t>ESTEBAN IBARRA</t>
  </si>
  <si>
    <t>GONZALA</t>
  </si>
  <si>
    <t>132</t>
  </si>
  <si>
    <t>VALENTINA RAMIREZ A.</t>
  </si>
  <si>
    <t>PERSEVERANCIA PETETE</t>
  </si>
  <si>
    <t>185</t>
  </si>
  <si>
    <t>DAVID RAMIREZ</t>
  </si>
  <si>
    <t>221</t>
  </si>
  <si>
    <t>TERRUÑO</t>
  </si>
  <si>
    <t>289</t>
  </si>
  <si>
    <t>PERSEVERANCIA PERRY</t>
  </si>
  <si>
    <t>13:49:00</t>
  </si>
  <si>
    <t>13:53:10</t>
  </si>
  <si>
    <t>15:57:10</t>
  </si>
  <si>
    <t>16:01:59</t>
  </si>
  <si>
    <t>MARTIN BULNES MUZARD</t>
  </si>
  <si>
    <t>JOSEFA BLANCO</t>
  </si>
  <si>
    <t>DOMINGA LLORENS</t>
  </si>
</sst>
</file>

<file path=xl/styles.xml><?xml version="1.0" encoding="utf-8"?>
<styleSheet xmlns="http://schemas.openxmlformats.org/spreadsheetml/2006/main">
  <numFmts count="7">
    <numFmt numFmtId="164" formatCode="#,##0.0"/>
    <numFmt numFmtId="165" formatCode="h:mm:ss;@"/>
    <numFmt numFmtId="166" formatCode="h:mm;@"/>
    <numFmt numFmtId="167" formatCode="[$-F400]h:mm:ss\ AM/PM"/>
    <numFmt numFmtId="168" formatCode="0.0"/>
    <numFmt numFmtId="169" formatCode="d/m;@"/>
    <numFmt numFmtId="170" formatCode="0.0%"/>
  </numFmts>
  <fonts count="3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name val="Arial Black"/>
      <family val="2"/>
    </font>
    <font>
      <b/>
      <sz val="8"/>
      <color indexed="8"/>
      <name val="Arial Black"/>
      <family val="2"/>
    </font>
    <font>
      <b/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10"/>
      <name val="Arial Black"/>
      <family val="2"/>
    </font>
    <font>
      <b/>
      <sz val="8"/>
      <color indexed="10"/>
      <name val="Arial Black"/>
      <family val="2"/>
    </font>
    <font>
      <sz val="10"/>
      <name val="Arial"/>
      <family val="2"/>
    </font>
    <font>
      <b/>
      <sz val="8"/>
      <color indexed="50"/>
      <name val="Arial"/>
      <family val="2"/>
    </font>
    <font>
      <sz val="11"/>
      <color indexed="10"/>
      <name val="Calibri"/>
      <family val="2"/>
    </font>
    <font>
      <b/>
      <sz val="8"/>
      <color indexed="8"/>
      <name val="Arial Black"/>
      <family val="2"/>
    </font>
    <font>
      <sz val="8"/>
      <name val="Calibri"/>
      <family val="2"/>
    </font>
    <font>
      <sz val="8"/>
      <name val="Arial"/>
      <family val="2"/>
    </font>
    <font>
      <sz val="8"/>
      <name val="Arial Black"/>
      <family val="2"/>
    </font>
    <font>
      <sz val="8"/>
      <color indexed="10"/>
      <name val="Arial Black"/>
      <family val="2"/>
    </font>
    <font>
      <sz val="8"/>
      <color indexed="10"/>
      <name val="Arial"/>
      <family val="2"/>
    </font>
    <font>
      <b/>
      <sz val="8"/>
      <color theme="8" tint="-0.249977111117893"/>
      <name val="Arial"/>
      <family val="2"/>
    </font>
    <font>
      <b/>
      <sz val="8"/>
      <color theme="8" tint="-0.249977111117893"/>
      <name val="Arial Black"/>
      <family val="2"/>
    </font>
    <font>
      <b/>
      <sz val="8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rgb="FFFF0000"/>
      <name val="Arial Black"/>
      <family val="2"/>
    </font>
    <font>
      <sz val="8"/>
      <color rgb="FFFF0000"/>
      <name val="Arial Black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rgb="FF99CC00"/>
      <name val="Arial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sz val="8"/>
      <color rgb="FF006600"/>
      <name val="Arial"/>
      <family val="2"/>
    </font>
    <font>
      <b/>
      <sz val="8"/>
      <color theme="6" tint="-0.499984740745262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26"/>
      </patternFill>
    </fill>
    <fill>
      <patternFill patternType="solid">
        <fgColor indexed="9"/>
        <bgColor indexed="39"/>
      </patternFill>
    </fill>
    <fill>
      <patternFill patternType="solid">
        <fgColor indexed="10"/>
        <bgColor indexed="39"/>
      </patternFill>
    </fill>
    <fill>
      <patternFill patternType="solid">
        <fgColor indexed="11"/>
        <bgColor indexed="51"/>
      </patternFill>
    </fill>
    <fill>
      <patternFill patternType="solid">
        <fgColor indexed="11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40"/>
        <b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17"/>
        <bgColor indexed="31"/>
      </patternFill>
    </fill>
    <fill>
      <patternFill patternType="solid">
        <fgColor indexed="17"/>
        <bgColor indexed="26"/>
      </patternFill>
    </fill>
    <fill>
      <patternFill patternType="solid">
        <fgColor indexed="17"/>
        <bgColor indexed="58"/>
      </patternFill>
    </fill>
    <fill>
      <patternFill patternType="solid">
        <fgColor indexed="9"/>
        <bgColor indexed="22"/>
      </patternFill>
    </fill>
    <fill>
      <patternFill patternType="solid">
        <fgColor indexed="50"/>
        <bgColor indexed="51"/>
      </patternFill>
    </fill>
    <fill>
      <patternFill patternType="solid">
        <fgColor indexed="47"/>
        <bgColor indexed="26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3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7"/>
        <bgColor indexed="51"/>
      </patternFill>
    </fill>
    <fill>
      <patternFill patternType="solid">
        <fgColor indexed="8"/>
        <bgColor indexed="49"/>
      </patternFill>
    </fill>
    <fill>
      <patternFill patternType="solid">
        <fgColor indexed="40"/>
        <bgColor indexed="60"/>
      </patternFill>
    </fill>
    <fill>
      <patternFill patternType="solid">
        <fgColor indexed="8"/>
        <bgColor indexed="60"/>
      </patternFill>
    </fill>
    <fill>
      <patternFill patternType="solid">
        <fgColor indexed="30"/>
        <bgColor indexed="39"/>
      </patternFill>
    </fill>
    <fill>
      <patternFill patternType="solid">
        <fgColor indexed="8"/>
        <bgColor indexed="27"/>
      </patternFill>
    </fill>
    <fill>
      <patternFill patternType="solid">
        <fgColor indexed="10"/>
        <bgColor indexed="33"/>
      </patternFill>
    </fill>
    <fill>
      <patternFill patternType="solid">
        <fgColor indexed="8"/>
        <bgColor indexed="33"/>
      </patternFill>
    </fill>
    <fill>
      <patternFill patternType="solid">
        <fgColor indexed="17"/>
        <bgColor indexed="49"/>
      </patternFill>
    </fill>
    <fill>
      <patternFill patternType="solid">
        <fgColor indexed="17"/>
        <bgColor indexed="22"/>
      </patternFill>
    </fill>
    <fill>
      <patternFill patternType="solid">
        <fgColor indexed="10"/>
        <bgColor indexed="31"/>
      </patternFill>
    </fill>
    <fill>
      <patternFill patternType="solid">
        <fgColor indexed="10"/>
        <bgColor indexed="49"/>
      </patternFill>
    </fill>
    <fill>
      <patternFill patternType="solid">
        <fgColor indexed="10"/>
        <bgColor indexed="22"/>
      </patternFill>
    </fill>
    <fill>
      <patternFill patternType="solid">
        <fgColor indexed="10"/>
        <bgColor indexed="58"/>
      </patternFill>
    </fill>
    <fill>
      <patternFill patternType="solid">
        <fgColor indexed="13"/>
        <bgColor indexed="31"/>
      </patternFill>
    </fill>
    <fill>
      <patternFill patternType="solid">
        <fgColor indexed="13"/>
        <bgColor indexed="49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indexed="13"/>
        <bgColor indexed="58"/>
      </patternFill>
    </fill>
    <fill>
      <patternFill patternType="solid">
        <fgColor indexed="56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33"/>
      </patternFill>
    </fill>
    <fill>
      <patternFill patternType="solid">
        <fgColor indexed="9"/>
        <bgColor indexed="49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FFCC99"/>
        <bgColor indexed="26"/>
      </patternFill>
    </fill>
    <fill>
      <patternFill patternType="solid">
        <fgColor rgb="FF99CC00"/>
        <bgColor indexed="34"/>
      </patternFill>
    </fill>
    <fill>
      <patternFill patternType="solid">
        <fgColor rgb="FFFFC000"/>
        <bgColor indexed="31"/>
      </patternFill>
    </fill>
    <fill>
      <patternFill patternType="solid">
        <fgColor rgb="FF0033CC"/>
        <bgColor indexed="60"/>
      </patternFill>
    </fill>
    <fill>
      <patternFill patternType="solid">
        <fgColor rgb="FFFF0000"/>
        <bgColor indexed="34"/>
      </patternFill>
    </fill>
    <fill>
      <patternFill patternType="solid">
        <fgColor rgb="FFFFFF00"/>
        <bgColor indexed="33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5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9">
    <xf numFmtId="0" fontId="0" fillId="0" borderId="0"/>
    <xf numFmtId="0" fontId="11" fillId="0" borderId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922">
    <xf numFmtId="0" fontId="0" fillId="0" borderId="0" xfId="0"/>
    <xf numFmtId="0" fontId="3" fillId="2" borderId="1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1" fontId="2" fillId="3" borderId="1" xfId="0" applyNumberFormat="1" applyFont="1" applyFill="1" applyBorder="1" applyAlignment="1">
      <alignment horizontal="center" vertical="top" textRotation="180" wrapText="1"/>
    </xf>
    <xf numFmtId="0" fontId="2" fillId="0" borderId="1" xfId="0" applyFont="1" applyBorder="1"/>
    <xf numFmtId="2" fontId="2" fillId="0" borderId="1" xfId="0" applyNumberFormat="1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vertical="top"/>
    </xf>
    <xf numFmtId="166" fontId="2" fillId="4" borderId="1" xfId="0" applyNumberFormat="1" applyFont="1" applyFill="1" applyBorder="1" applyAlignment="1">
      <alignment horizontal="center" vertical="top"/>
    </xf>
    <xf numFmtId="1" fontId="2" fillId="5" borderId="2" xfId="0" applyNumberFormat="1" applyFont="1" applyFill="1" applyBorder="1" applyAlignment="1">
      <alignment horizontal="center" vertical="top" textRotation="180" wrapText="1"/>
    </xf>
    <xf numFmtId="1" fontId="2" fillId="0" borderId="1" xfId="0" applyNumberFormat="1" applyFont="1" applyFill="1" applyBorder="1" applyAlignment="1">
      <alignment horizontal="center" vertical="top" textRotation="180" wrapText="1"/>
    </xf>
    <xf numFmtId="1" fontId="2" fillId="0" borderId="1" xfId="0" applyNumberFormat="1" applyFont="1" applyBorder="1" applyAlignment="1">
      <alignment horizontal="center" vertical="top" textRotation="180" wrapText="1"/>
    </xf>
    <xf numFmtId="0" fontId="2" fillId="0" borderId="1" xfId="0" applyFont="1" applyBorder="1" applyAlignment="1">
      <alignment horizontal="center" vertical="top" textRotation="180" wrapText="1"/>
    </xf>
    <xf numFmtId="0" fontId="3" fillId="6" borderId="1" xfId="0" applyFont="1" applyFill="1" applyBorder="1" applyAlignment="1">
      <alignment horizontal="center" vertical="top" textRotation="180" wrapText="1"/>
    </xf>
    <xf numFmtId="2" fontId="2" fillId="7" borderId="1" xfId="0" applyNumberFormat="1" applyFont="1" applyFill="1" applyBorder="1" applyAlignment="1">
      <alignment horizontal="center" vertical="center" textRotation="180" wrapText="1"/>
    </xf>
    <xf numFmtId="2" fontId="2" fillId="7" borderId="1" xfId="0" applyNumberFormat="1" applyFont="1" applyFill="1" applyBorder="1" applyAlignment="1">
      <alignment horizontal="center" vertical="center" textRotation="180"/>
    </xf>
    <xf numFmtId="49" fontId="2" fillId="8" borderId="1" xfId="0" applyNumberFormat="1" applyFont="1" applyFill="1" applyBorder="1" applyAlignment="1">
      <alignment horizontal="center" vertical="center" textRotation="180"/>
    </xf>
    <xf numFmtId="49" fontId="2" fillId="0" borderId="1" xfId="0" applyNumberFormat="1" applyFont="1" applyBorder="1" applyAlignment="1">
      <alignment horizontal="center" vertical="top" textRotation="180" wrapText="1"/>
    </xf>
    <xf numFmtId="49" fontId="2" fillId="8" borderId="1" xfId="0" applyNumberFormat="1" applyFont="1" applyFill="1" applyBorder="1" applyAlignment="1">
      <alignment horizontal="center" vertical="top" textRotation="180" wrapText="1"/>
    </xf>
    <xf numFmtId="2" fontId="2" fillId="0" borderId="1" xfId="0" applyNumberFormat="1" applyFont="1" applyBorder="1" applyAlignment="1">
      <alignment horizontal="center" vertical="top" textRotation="180" wrapText="1"/>
    </xf>
    <xf numFmtId="2" fontId="2" fillId="7" borderId="1" xfId="0" applyNumberFormat="1" applyFont="1" applyFill="1" applyBorder="1" applyAlignment="1">
      <alignment horizontal="center" vertical="top" textRotation="180" wrapText="1"/>
    </xf>
    <xf numFmtId="2" fontId="2" fillId="9" borderId="1" xfId="0" applyNumberFormat="1" applyFont="1" applyFill="1" applyBorder="1" applyAlignment="1">
      <alignment horizontal="center" vertical="top" textRotation="180" wrapText="1"/>
    </xf>
    <xf numFmtId="2" fontId="2" fillId="10" borderId="1" xfId="0" applyNumberFormat="1" applyFont="1" applyFill="1" applyBorder="1" applyAlignment="1">
      <alignment horizontal="center" vertical="center" textRotation="180"/>
    </xf>
    <xf numFmtId="49" fontId="2" fillId="9" borderId="1" xfId="0" applyNumberFormat="1" applyFont="1" applyFill="1" applyBorder="1" applyAlignment="1">
      <alignment horizontal="center" vertical="top" textRotation="180" wrapText="1"/>
    </xf>
    <xf numFmtId="49" fontId="2" fillId="10" borderId="1" xfId="0" applyNumberFormat="1" applyFont="1" applyFill="1" applyBorder="1" applyAlignment="1">
      <alignment horizontal="center" vertical="top" textRotation="180" wrapText="1"/>
    </xf>
    <xf numFmtId="2" fontId="2" fillId="8" borderId="1" xfId="0" applyNumberFormat="1" applyFont="1" applyFill="1" applyBorder="1" applyAlignment="1">
      <alignment horizontal="center" vertical="center" textRotation="180"/>
    </xf>
    <xf numFmtId="165" fontId="2" fillId="0" borderId="1" xfId="0" applyNumberFormat="1" applyFont="1" applyBorder="1" applyAlignment="1">
      <alignment horizontal="center" vertical="top" textRotation="180" wrapText="1"/>
    </xf>
    <xf numFmtId="0" fontId="2" fillId="0" borderId="1" xfId="0" applyFont="1" applyFill="1" applyBorder="1" applyAlignment="1">
      <alignment horizontal="center" vertical="top" textRotation="180" wrapText="1"/>
    </xf>
    <xf numFmtId="164" fontId="2" fillId="0" borderId="1" xfId="0" applyNumberFormat="1" applyFont="1" applyFill="1" applyBorder="1" applyAlignment="1">
      <alignment horizontal="center" vertical="top" textRotation="180" wrapText="1"/>
    </xf>
    <xf numFmtId="1" fontId="2" fillId="11" borderId="1" xfId="0" applyNumberFormat="1" applyFont="1" applyFill="1" applyBorder="1" applyAlignment="1">
      <alignment horizontal="center"/>
    </xf>
    <xf numFmtId="1" fontId="2" fillId="12" borderId="1" xfId="0" applyNumberFormat="1" applyFont="1" applyFill="1" applyBorder="1" applyAlignment="1">
      <alignment horizontal="center" vertical="top" textRotation="180" wrapText="1"/>
    </xf>
    <xf numFmtId="166" fontId="2" fillId="11" borderId="1" xfId="0" applyNumberFormat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/>
    </xf>
    <xf numFmtId="1" fontId="2" fillId="13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left"/>
    </xf>
    <xf numFmtId="166" fontId="2" fillId="7" borderId="1" xfId="0" applyNumberFormat="1" applyFont="1" applyFill="1" applyBorder="1" applyAlignment="1">
      <alignment horizontal="center"/>
    </xf>
    <xf numFmtId="167" fontId="2" fillId="15" borderId="1" xfId="0" applyNumberFormat="1" applyFont="1" applyFill="1" applyBorder="1" applyAlignment="1">
      <alignment horizontal="center"/>
    </xf>
    <xf numFmtId="49" fontId="5" fillId="6" borderId="1" xfId="0" applyNumberFormat="1" applyFont="1" applyFill="1" applyBorder="1" applyAlignment="1">
      <alignment horizontal="center"/>
    </xf>
    <xf numFmtId="21" fontId="2" fillId="16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/>
    <xf numFmtId="165" fontId="7" fillId="0" borderId="1" xfId="0" applyNumberFormat="1" applyFont="1" applyFill="1" applyBorder="1" applyAlignment="1"/>
    <xf numFmtId="168" fontId="2" fillId="17" borderId="1" xfId="0" applyNumberFormat="1" applyFont="1" applyFill="1" applyBorder="1" applyAlignment="1">
      <alignment horizontal="center"/>
    </xf>
    <xf numFmtId="165" fontId="2" fillId="7" borderId="1" xfId="0" applyNumberFormat="1" applyFont="1" applyFill="1" applyBorder="1" applyAlignment="1">
      <alignment horizontal="center"/>
    </xf>
    <xf numFmtId="1" fontId="5" fillId="6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21" fontId="2" fillId="7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/>
    <xf numFmtId="1" fontId="2" fillId="2" borderId="1" xfId="0" applyNumberFormat="1" applyFont="1" applyFill="1" applyBorder="1" applyAlignment="1">
      <alignment horizontal="center"/>
    </xf>
    <xf numFmtId="168" fontId="2" fillId="7" borderId="1" xfId="0" applyNumberFormat="1" applyFont="1" applyFill="1" applyBorder="1" applyAlignment="1">
      <alignment horizontal="center"/>
    </xf>
    <xf numFmtId="1" fontId="2" fillId="18" borderId="1" xfId="0" applyNumberFormat="1" applyFont="1" applyFill="1" applyBorder="1" applyAlignment="1">
      <alignment horizontal="center"/>
    </xf>
    <xf numFmtId="21" fontId="2" fillId="0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top" textRotation="180"/>
    </xf>
    <xf numFmtId="1" fontId="2" fillId="19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8" fillId="5" borderId="2" xfId="0" applyNumberFormat="1" applyFont="1" applyFill="1" applyBorder="1" applyAlignment="1">
      <alignment horizontal="center"/>
    </xf>
    <xf numFmtId="166" fontId="8" fillId="20" borderId="1" xfId="0" applyNumberFormat="1" applyFont="1" applyFill="1" applyBorder="1" applyAlignment="1">
      <alignment horizontal="center"/>
    </xf>
    <xf numFmtId="166" fontId="8" fillId="7" borderId="1" xfId="0" applyNumberFormat="1" applyFont="1" applyFill="1" applyBorder="1" applyAlignment="1">
      <alignment horizontal="center"/>
    </xf>
    <xf numFmtId="168" fontId="8" fillId="17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1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1" borderId="1" xfId="0" applyFont="1" applyFill="1" applyBorder="1" applyAlignment="1">
      <alignment horizontal="center"/>
    </xf>
    <xf numFmtId="1" fontId="2" fillId="22" borderId="1" xfId="0" applyNumberFormat="1" applyFont="1" applyFill="1" applyBorder="1" applyAlignment="1">
      <alignment horizontal="center"/>
    </xf>
    <xf numFmtId="1" fontId="7" fillId="23" borderId="1" xfId="0" applyNumberFormat="1" applyFont="1" applyFill="1" applyBorder="1" applyAlignment="1">
      <alignment horizontal="center" vertical="top" textRotation="180" wrapText="1"/>
    </xf>
    <xf numFmtId="0" fontId="10" fillId="0" borderId="0" xfId="0" applyFont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3" fontId="2" fillId="0" borderId="1" xfId="1" applyNumberFormat="1" applyFont="1" applyFill="1" applyBorder="1" applyAlignment="1" applyProtection="1">
      <alignment horizontal="center"/>
    </xf>
    <xf numFmtId="169" fontId="2" fillId="0" borderId="1" xfId="0" applyNumberFormat="1" applyFont="1" applyBorder="1" applyAlignment="1">
      <alignment vertical="center"/>
    </xf>
    <xf numFmtId="166" fontId="2" fillId="20" borderId="1" xfId="0" applyNumberFormat="1" applyFont="1" applyFill="1" applyBorder="1" applyAlignment="1">
      <alignment horizontal="center"/>
    </xf>
    <xf numFmtId="167" fontId="2" fillId="20" borderId="1" xfId="0" applyNumberFormat="1" applyFont="1" applyFill="1" applyBorder="1" applyAlignment="1">
      <alignment horizontal="center"/>
    </xf>
    <xf numFmtId="49" fontId="5" fillId="18" borderId="1" xfId="0" applyNumberFormat="1" applyFont="1" applyFill="1" applyBorder="1" applyAlignment="1">
      <alignment horizontal="center"/>
    </xf>
    <xf numFmtId="21" fontId="2" fillId="18" borderId="1" xfId="0" applyNumberFormat="1" applyFont="1" applyFill="1" applyBorder="1" applyAlignment="1" applyProtection="1">
      <alignment horizontal="center" vertical="center"/>
      <protection locked="0"/>
    </xf>
    <xf numFmtId="165" fontId="2" fillId="18" borderId="1" xfId="0" applyNumberFormat="1" applyFont="1" applyFill="1" applyBorder="1" applyAlignment="1"/>
    <xf numFmtId="165" fontId="8" fillId="18" borderId="1" xfId="0" applyNumberFormat="1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1" fontId="7" fillId="18" borderId="1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 vertical="top" textRotation="180"/>
    </xf>
    <xf numFmtId="169" fontId="8" fillId="0" borderId="1" xfId="0" applyNumberFormat="1" applyFont="1" applyBorder="1" applyAlignment="1">
      <alignment vertical="center"/>
    </xf>
    <xf numFmtId="167" fontId="8" fillId="20" borderId="1" xfId="0" applyNumberFormat="1" applyFont="1" applyFill="1" applyBorder="1" applyAlignment="1">
      <alignment horizontal="center"/>
    </xf>
    <xf numFmtId="49" fontId="9" fillId="18" borderId="1" xfId="0" applyNumberFormat="1" applyFont="1" applyFill="1" applyBorder="1" applyAlignment="1">
      <alignment horizontal="center"/>
    </xf>
    <xf numFmtId="21" fontId="8" fillId="18" borderId="1" xfId="0" applyNumberFormat="1" applyFont="1" applyFill="1" applyBorder="1" applyAlignment="1" applyProtection="1">
      <alignment horizontal="center" vertical="center"/>
      <protection locked="0"/>
    </xf>
    <xf numFmtId="166" fontId="2" fillId="22" borderId="1" xfId="0" applyNumberFormat="1" applyFont="1" applyFill="1" applyBorder="1" applyAlignment="1">
      <alignment horizontal="center"/>
    </xf>
    <xf numFmtId="168" fontId="2" fillId="24" borderId="1" xfId="0" applyNumberFormat="1" applyFont="1" applyFill="1" applyBorder="1" applyAlignment="1">
      <alignment horizontal="center"/>
    </xf>
    <xf numFmtId="168" fontId="8" fillId="24" borderId="1" xfId="0" applyNumberFormat="1" applyFont="1" applyFill="1" applyBorder="1" applyAlignment="1">
      <alignment horizontal="center"/>
    </xf>
    <xf numFmtId="1" fontId="2" fillId="25" borderId="1" xfId="0" applyNumberFormat="1" applyFont="1" applyFill="1" applyBorder="1" applyAlignment="1">
      <alignment horizontal="center"/>
    </xf>
    <xf numFmtId="21" fontId="2" fillId="25" borderId="1" xfId="0" applyNumberFormat="1" applyFont="1" applyFill="1" applyBorder="1" applyAlignment="1" applyProtection="1"/>
    <xf numFmtId="0" fontId="2" fillId="19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3" fontId="2" fillId="18" borderId="1" xfId="0" applyNumberFormat="1" applyFont="1" applyFill="1" applyBorder="1" applyAlignment="1" applyProtection="1">
      <alignment horizontal="left"/>
    </xf>
    <xf numFmtId="3" fontId="2" fillId="0" borderId="1" xfId="0" applyNumberFormat="1" applyFont="1" applyFill="1" applyBorder="1" applyAlignment="1" applyProtection="1">
      <alignment horizontal="left"/>
    </xf>
    <xf numFmtId="49" fontId="5" fillId="6" borderId="1" xfId="0" applyNumberFormat="1" applyFont="1" applyFill="1" applyBorder="1" applyAlignment="1" applyProtection="1">
      <alignment horizontal="center"/>
    </xf>
    <xf numFmtId="165" fontId="2" fillId="7" borderId="1" xfId="0" applyNumberFormat="1" applyFont="1" applyFill="1" applyBorder="1" applyAlignment="1">
      <alignment horizontal="center"/>
    </xf>
    <xf numFmtId="167" fontId="2" fillId="0" borderId="1" xfId="0" applyNumberFormat="1" applyFont="1" applyFill="1" applyBorder="1" applyAlignment="1"/>
    <xf numFmtId="167" fontId="2" fillId="7" borderId="1" xfId="0" applyNumberFormat="1" applyFont="1" applyFill="1" applyBorder="1" applyAlignment="1">
      <alignment horizontal="center"/>
    </xf>
    <xf numFmtId="167" fontId="8" fillId="0" borderId="1" xfId="0" applyNumberFormat="1" applyFont="1" applyFill="1" applyBorder="1" applyAlignment="1"/>
    <xf numFmtId="165" fontId="2" fillId="18" borderId="1" xfId="0" applyNumberFormat="1" applyFont="1" applyFill="1" applyBorder="1" applyAlignment="1">
      <alignment horizontal="center"/>
    </xf>
    <xf numFmtId="167" fontId="2" fillId="0" borderId="3" xfId="0" applyNumberFormat="1" applyFont="1" applyFill="1" applyBorder="1" applyAlignment="1"/>
    <xf numFmtId="165" fontId="8" fillId="18" borderId="1" xfId="0" applyNumberFormat="1" applyFont="1" applyFill="1" applyBorder="1" applyAlignment="1">
      <alignment horizontal="center"/>
    </xf>
    <xf numFmtId="168" fontId="12" fillId="26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18" borderId="1" xfId="0" applyNumberFormat="1" applyFont="1" applyFill="1" applyBorder="1" applyAlignment="1" applyProtection="1">
      <alignment horizontal="center"/>
    </xf>
    <xf numFmtId="166" fontId="2" fillId="27" borderId="1" xfId="0" applyNumberFormat="1" applyFont="1" applyFill="1" applyBorder="1" applyAlignment="1">
      <alignment horizontal="center"/>
    </xf>
    <xf numFmtId="0" fontId="5" fillId="18" borderId="0" xfId="0" applyFont="1" applyFill="1" applyBorder="1" applyAlignment="1">
      <alignment horizontal="center"/>
    </xf>
    <xf numFmtId="165" fontId="2" fillId="20" borderId="1" xfId="0" applyNumberFormat="1" applyFont="1" applyFill="1" applyBorder="1" applyAlignment="1">
      <alignment horizontal="center"/>
    </xf>
    <xf numFmtId="21" fontId="2" fillId="16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2" fillId="2" borderId="4" xfId="0" applyNumberFormat="1" applyFont="1" applyFill="1" applyBorder="1" applyAlignment="1">
      <alignment horizontal="center"/>
    </xf>
    <xf numFmtId="168" fontId="2" fillId="7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 vertical="top" textRotation="180" wrapText="1"/>
    </xf>
    <xf numFmtId="1" fontId="2" fillId="19" borderId="4" xfId="0" applyNumberFormat="1" applyFont="1" applyFill="1" applyBorder="1" applyAlignment="1">
      <alignment horizontal="center"/>
    </xf>
    <xf numFmtId="166" fontId="2" fillId="28" borderId="1" xfId="0" applyNumberFormat="1" applyFont="1" applyFill="1" applyBorder="1" applyAlignment="1">
      <alignment horizontal="center"/>
    </xf>
    <xf numFmtId="3" fontId="2" fillId="18" borderId="4" xfId="0" applyNumberFormat="1" applyFont="1" applyFill="1" applyBorder="1" applyAlignment="1" applyProtection="1">
      <alignment horizontal="left"/>
    </xf>
    <xf numFmtId="165" fontId="8" fillId="20" borderId="1" xfId="0" applyNumberFormat="1" applyFont="1" applyFill="1" applyBorder="1" applyAlignment="1">
      <alignment horizontal="center"/>
    </xf>
    <xf numFmtId="167" fontId="8" fillId="7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4" fontId="2" fillId="0" borderId="4" xfId="0" applyNumberFormat="1" applyFont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" fontId="2" fillId="29" borderId="1" xfId="0" applyNumberFormat="1" applyFont="1" applyFill="1" applyBorder="1" applyAlignment="1">
      <alignment horizontal="center"/>
    </xf>
    <xf numFmtId="166" fontId="2" fillId="29" borderId="1" xfId="0" applyNumberFormat="1" applyFont="1" applyFill="1" applyBorder="1" applyAlignment="1">
      <alignment horizontal="center"/>
    </xf>
    <xf numFmtId="164" fontId="2" fillId="29" borderId="1" xfId="0" applyNumberFormat="1" applyFont="1" applyFill="1" applyBorder="1" applyAlignment="1">
      <alignment horizontal="center"/>
    </xf>
    <xf numFmtId="168" fontId="2" fillId="24" borderId="0" xfId="0" applyNumberFormat="1" applyFont="1" applyFill="1" applyBorder="1" applyAlignment="1">
      <alignment horizontal="center"/>
    </xf>
    <xf numFmtId="20" fontId="2" fillId="7" borderId="1" xfId="0" applyNumberFormat="1" applyFont="1" applyFill="1" applyBorder="1" applyAlignment="1">
      <alignment horizontal="center"/>
    </xf>
    <xf numFmtId="168" fontId="8" fillId="24" borderId="0" xfId="0" applyNumberFormat="1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1" fontId="2" fillId="30" borderId="1" xfId="0" applyNumberFormat="1" applyFont="1" applyFill="1" applyBorder="1" applyAlignment="1">
      <alignment horizontal="center"/>
    </xf>
    <xf numFmtId="3" fontId="2" fillId="18" borderId="4" xfId="0" applyNumberFormat="1" applyFont="1" applyFill="1" applyBorder="1" applyAlignment="1" applyProtection="1">
      <alignment horizontal="center"/>
    </xf>
    <xf numFmtId="1" fontId="2" fillId="0" borderId="4" xfId="0" applyNumberFormat="1" applyFont="1" applyBorder="1"/>
    <xf numFmtId="1" fontId="2" fillId="18" borderId="0" xfId="0" applyNumberFormat="1" applyFont="1" applyFill="1" applyBorder="1"/>
    <xf numFmtId="1" fontId="2" fillId="18" borderId="0" xfId="0" applyNumberFormat="1" applyFont="1" applyFill="1" applyBorder="1" applyAlignment="1">
      <alignment horizontal="center"/>
    </xf>
    <xf numFmtId="1" fontId="2" fillId="18" borderId="0" xfId="0" applyNumberFormat="1" applyFont="1" applyFill="1" applyBorder="1" applyAlignment="1">
      <alignment horizontal="left"/>
    </xf>
    <xf numFmtId="49" fontId="2" fillId="18" borderId="0" xfId="0" applyNumberFormat="1" applyFont="1" applyFill="1" applyBorder="1" applyAlignment="1">
      <alignment horizontal="left"/>
    </xf>
    <xf numFmtId="2" fontId="2" fillId="18" borderId="0" xfId="0" applyNumberFormat="1" applyFont="1" applyFill="1" applyBorder="1" applyAlignment="1">
      <alignment horizontal="center"/>
    </xf>
    <xf numFmtId="49" fontId="2" fillId="18" borderId="0" xfId="0" applyNumberFormat="1" applyFont="1" applyFill="1" applyBorder="1" applyAlignment="1">
      <alignment horizontal="center"/>
    </xf>
    <xf numFmtId="49" fontId="5" fillId="18" borderId="0" xfId="0" applyNumberFormat="1" applyFont="1" applyFill="1" applyBorder="1" applyAlignment="1">
      <alignment horizontal="center"/>
    </xf>
    <xf numFmtId="165" fontId="2" fillId="18" borderId="0" xfId="0" applyNumberFormat="1" applyFont="1" applyFill="1" applyBorder="1" applyAlignment="1">
      <alignment horizontal="center"/>
    </xf>
    <xf numFmtId="21" fontId="2" fillId="18" borderId="0" xfId="0" applyNumberFormat="1" applyFont="1" applyFill="1" applyBorder="1" applyAlignment="1">
      <alignment horizontal="center"/>
    </xf>
    <xf numFmtId="164" fontId="2" fillId="18" borderId="0" xfId="0" applyNumberFormat="1" applyFont="1" applyFill="1" applyBorder="1" applyAlignment="1">
      <alignment horizontal="center"/>
    </xf>
    <xf numFmtId="1" fontId="2" fillId="0" borderId="1" xfId="0" applyNumberFormat="1" applyFont="1" applyFill="1" applyBorder="1"/>
    <xf numFmtId="9" fontId="7" fillId="0" borderId="1" xfId="2" applyFont="1" applyFill="1" applyBorder="1"/>
    <xf numFmtId="170" fontId="2" fillId="18" borderId="0" xfId="0" applyNumberFormat="1" applyFont="1" applyFill="1" applyBorder="1"/>
    <xf numFmtId="9" fontId="6" fillId="0" borderId="0" xfId="2" applyFont="1" applyFill="1" applyBorder="1" applyAlignment="1">
      <alignment horizontal="center"/>
    </xf>
    <xf numFmtId="1" fontId="5" fillId="0" borderId="0" xfId="0" applyNumberFormat="1" applyFont="1" applyBorder="1"/>
    <xf numFmtId="1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2" fillId="27" borderId="1" xfId="0" applyFont="1" applyFill="1" applyBorder="1" applyAlignment="1">
      <alignment horizontal="center"/>
    </xf>
    <xf numFmtId="169" fontId="8" fillId="0" borderId="5" xfId="0" applyNumberFormat="1" applyFont="1" applyBorder="1" applyAlignment="1">
      <alignment vertical="center"/>
    </xf>
    <xf numFmtId="167" fontId="2" fillId="7" borderId="4" xfId="0" applyNumberFormat="1" applyFont="1" applyFill="1" applyBorder="1" applyAlignment="1">
      <alignment horizontal="center"/>
    </xf>
    <xf numFmtId="167" fontId="2" fillId="15" borderId="4" xfId="0" applyNumberFormat="1" applyFont="1" applyFill="1" applyBorder="1" applyAlignment="1">
      <alignment horizontal="center"/>
    </xf>
    <xf numFmtId="49" fontId="5" fillId="6" borderId="4" xfId="0" applyNumberFormat="1" applyFont="1" applyFill="1" applyBorder="1" applyAlignment="1">
      <alignment horizontal="center"/>
    </xf>
    <xf numFmtId="21" fontId="2" fillId="16" borderId="4" xfId="0" applyNumberFormat="1" applyFont="1" applyFill="1" applyBorder="1" applyAlignment="1" applyProtection="1">
      <alignment horizontal="center" vertical="center"/>
      <protection locked="0"/>
    </xf>
    <xf numFmtId="167" fontId="2" fillId="0" borderId="4" xfId="0" applyNumberFormat="1" applyFont="1" applyFill="1" applyBorder="1" applyAlignment="1"/>
    <xf numFmtId="167" fontId="8" fillId="0" borderId="4" xfId="0" applyNumberFormat="1" applyFont="1" applyFill="1" applyBorder="1" applyAlignment="1"/>
    <xf numFmtId="1" fontId="2" fillId="18" borderId="4" xfId="0" applyNumberFormat="1" applyFont="1" applyFill="1" applyBorder="1" applyAlignment="1">
      <alignment horizontal="center"/>
    </xf>
    <xf numFmtId="168" fontId="8" fillId="30" borderId="0" xfId="0" applyNumberFormat="1" applyFont="1" applyFill="1" applyBorder="1" applyAlignment="1">
      <alignment horizontal="center"/>
    </xf>
    <xf numFmtId="1" fontId="2" fillId="2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9" fillId="31" borderId="0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32" borderId="0" xfId="0" applyFont="1" applyFill="1" applyBorder="1" applyAlignment="1">
      <alignment horizontal="center"/>
    </xf>
    <xf numFmtId="166" fontId="2" fillId="33" borderId="1" xfId="0" applyNumberFormat="1" applyFont="1" applyFill="1" applyBorder="1" applyAlignment="1">
      <alignment horizontal="center"/>
    </xf>
    <xf numFmtId="0" fontId="5" fillId="25" borderId="0" xfId="0" applyFont="1" applyFill="1" applyBorder="1" applyAlignment="1">
      <alignment horizontal="center"/>
    </xf>
    <xf numFmtId="0" fontId="9" fillId="29" borderId="0" xfId="0" applyFont="1" applyFill="1" applyBorder="1" applyAlignment="1">
      <alignment horizontal="center"/>
    </xf>
    <xf numFmtId="166" fontId="3" fillId="30" borderId="1" xfId="0" applyNumberFormat="1" applyFont="1" applyFill="1" applyBorder="1" applyAlignment="1">
      <alignment horizontal="center"/>
    </xf>
    <xf numFmtId="168" fontId="3" fillId="30" borderId="0" xfId="0" applyNumberFormat="1" applyFont="1" applyFill="1" applyBorder="1" applyAlignment="1">
      <alignment horizontal="center"/>
    </xf>
    <xf numFmtId="0" fontId="2" fillId="20" borderId="3" xfId="0" applyFont="1" applyFill="1" applyBorder="1" applyAlignment="1"/>
    <xf numFmtId="49" fontId="2" fillId="34" borderId="6" xfId="0" applyNumberFormat="1" applyFont="1" applyFill="1" applyBorder="1" applyAlignment="1"/>
    <xf numFmtId="0" fontId="2" fillId="20" borderId="6" xfId="0" applyFont="1" applyFill="1" applyBorder="1" applyAlignment="1"/>
    <xf numFmtId="0" fontId="2" fillId="34" borderId="6" xfId="0" applyFont="1" applyFill="1" applyBorder="1" applyAlignment="1"/>
    <xf numFmtId="0" fontId="2" fillId="35" borderId="3" xfId="0" applyFont="1" applyFill="1" applyBorder="1" applyAlignment="1"/>
    <xf numFmtId="0" fontId="2" fillId="36" borderId="5" xfId="0" applyFont="1" applyFill="1" applyBorder="1" applyAlignment="1"/>
    <xf numFmtId="0" fontId="2" fillId="35" borderId="5" xfId="0" applyFont="1" applyFill="1" applyBorder="1" applyAlignment="1"/>
    <xf numFmtId="0" fontId="3" fillId="37" borderId="3" xfId="0" applyFont="1" applyFill="1" applyBorder="1" applyAlignment="1"/>
    <xf numFmtId="0" fontId="4" fillId="34" borderId="5" xfId="0" applyFont="1" applyFill="1" applyBorder="1" applyAlignment="1"/>
    <xf numFmtId="0" fontId="4" fillId="37" borderId="5" xfId="0" applyFont="1" applyFill="1" applyBorder="1" applyAlignment="1"/>
    <xf numFmtId="0" fontId="5" fillId="2" borderId="6" xfId="0" applyFont="1" applyFill="1" applyBorder="1"/>
    <xf numFmtId="0" fontId="2" fillId="29" borderId="3" xfId="0" applyFont="1" applyFill="1" applyBorder="1" applyAlignment="1"/>
    <xf numFmtId="0" fontId="2" fillId="34" borderId="5" xfId="0" applyFont="1" applyFill="1" applyBorder="1" applyAlignment="1"/>
    <xf numFmtId="0" fontId="2" fillId="29" borderId="5" xfId="0" applyFont="1" applyFill="1" applyBorder="1" applyAlignment="1"/>
    <xf numFmtId="0" fontId="2" fillId="38" borderId="7" xfId="0" applyFont="1" applyFill="1" applyBorder="1" applyAlignment="1">
      <alignment vertical="center" textRotation="180"/>
    </xf>
    <xf numFmtId="0" fontId="2" fillId="39" borderId="3" xfId="0" applyFont="1" applyFill="1" applyBorder="1" applyAlignment="1"/>
    <xf numFmtId="0" fontId="2" fillId="40" borderId="5" xfId="0" applyFont="1" applyFill="1" applyBorder="1" applyAlignment="1"/>
    <xf numFmtId="0" fontId="2" fillId="39" borderId="5" xfId="0" applyFont="1" applyFill="1" applyBorder="1" applyAlignment="1"/>
    <xf numFmtId="0" fontId="2" fillId="18" borderId="3" xfId="0" applyFont="1" applyFill="1" applyBorder="1" applyAlignment="1"/>
    <xf numFmtId="0" fontId="2" fillId="2" borderId="5" xfId="0" applyFont="1" applyFill="1" applyBorder="1" applyAlignment="1"/>
    <xf numFmtId="0" fontId="2" fillId="18" borderId="5" xfId="0" applyFont="1" applyFill="1" applyBorder="1" applyAlignment="1"/>
    <xf numFmtId="0" fontId="5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 textRotation="180"/>
    </xf>
    <xf numFmtId="1" fontId="2" fillId="2" borderId="1" xfId="0" applyNumberFormat="1" applyFont="1" applyFill="1" applyBorder="1" applyAlignment="1">
      <alignment horizontal="center" vertical="top" textRotation="180" wrapText="1"/>
    </xf>
    <xf numFmtId="2" fontId="2" fillId="2" borderId="1" xfId="0" applyNumberFormat="1" applyFont="1" applyFill="1" applyBorder="1"/>
    <xf numFmtId="0" fontId="2" fillId="2" borderId="1" xfId="0" applyFont="1" applyFill="1" applyBorder="1"/>
    <xf numFmtId="1" fontId="2" fillId="5" borderId="1" xfId="0" applyNumberFormat="1" applyFont="1" applyFill="1" applyBorder="1" applyAlignment="1">
      <alignment horizontal="center" vertical="top" textRotation="180" wrapText="1"/>
    </xf>
    <xf numFmtId="0" fontId="2" fillId="5" borderId="1" xfId="0" applyFont="1" applyFill="1" applyBorder="1" applyAlignment="1">
      <alignment horizontal="center" vertical="top" textRotation="180" wrapText="1"/>
    </xf>
    <xf numFmtId="0" fontId="5" fillId="11" borderId="8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5" fillId="32" borderId="8" xfId="0" applyFont="1" applyFill="1" applyBorder="1" applyAlignment="1">
      <alignment horizontal="center"/>
    </xf>
    <xf numFmtId="1" fontId="2" fillId="33" borderId="1" xfId="0" applyNumberFormat="1" applyFont="1" applyFill="1" applyBorder="1" applyAlignment="1">
      <alignment horizontal="center"/>
    </xf>
    <xf numFmtId="0" fontId="5" fillId="25" borderId="8" xfId="0" applyFont="1" applyFill="1" applyBorder="1" applyAlignment="1">
      <alignment horizontal="center"/>
    </xf>
    <xf numFmtId="0" fontId="9" fillId="31" borderId="8" xfId="0" applyFont="1" applyFill="1" applyBorder="1" applyAlignment="1">
      <alignment horizontal="center"/>
    </xf>
    <xf numFmtId="0" fontId="9" fillId="29" borderId="8" xfId="0" applyFont="1" applyFill="1" applyBorder="1" applyAlignment="1">
      <alignment horizontal="center"/>
    </xf>
    <xf numFmtId="168" fontId="8" fillId="30" borderId="8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" xfId="0" applyBorder="1"/>
    <xf numFmtId="0" fontId="14" fillId="0" borderId="0" xfId="0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 vertical="top" textRotation="180" wrapText="1"/>
    </xf>
    <xf numFmtId="2" fontId="2" fillId="7" borderId="4" xfId="0" applyNumberFormat="1" applyFont="1" applyFill="1" applyBorder="1" applyAlignment="1">
      <alignment horizontal="center" vertical="top" textRotation="180" wrapText="1"/>
    </xf>
    <xf numFmtId="2" fontId="2" fillId="8" borderId="4" xfId="0" applyNumberFormat="1" applyFont="1" applyFill="1" applyBorder="1" applyAlignment="1">
      <alignment horizontal="center" vertical="center" textRotation="180"/>
    </xf>
    <xf numFmtId="49" fontId="2" fillId="0" borderId="4" xfId="0" applyNumberFormat="1" applyFont="1" applyBorder="1" applyAlignment="1">
      <alignment horizontal="center" vertical="top" textRotation="180" wrapText="1"/>
    </xf>
    <xf numFmtId="49" fontId="2" fillId="8" borderId="4" xfId="0" applyNumberFormat="1" applyFont="1" applyFill="1" applyBorder="1" applyAlignment="1">
      <alignment horizontal="center" vertical="top" textRotation="180" wrapText="1"/>
    </xf>
    <xf numFmtId="2" fontId="2" fillId="0" borderId="4" xfId="0" applyNumberFormat="1" applyFont="1" applyBorder="1" applyAlignment="1">
      <alignment horizontal="center" vertical="top" textRotation="180" wrapText="1"/>
    </xf>
    <xf numFmtId="165" fontId="2" fillId="0" borderId="4" xfId="0" applyNumberFormat="1" applyFont="1" applyBorder="1" applyAlignment="1">
      <alignment horizontal="center" vertical="top" textRotation="180" wrapText="1"/>
    </xf>
    <xf numFmtId="1" fontId="7" fillId="21" borderId="2" xfId="0" applyNumberFormat="1" applyFont="1" applyFill="1" applyBorder="1" applyAlignment="1">
      <alignment horizontal="center"/>
    </xf>
    <xf numFmtId="0" fontId="2" fillId="41" borderId="5" xfId="0" applyFont="1" applyFill="1" applyBorder="1" applyAlignment="1">
      <alignment horizontal="center"/>
    </xf>
    <xf numFmtId="166" fontId="7" fillId="22" borderId="1" xfId="0" applyNumberFormat="1" applyFont="1" applyFill="1" applyBorder="1" applyAlignment="1">
      <alignment horizontal="center"/>
    </xf>
    <xf numFmtId="49" fontId="7" fillId="22" borderId="1" xfId="0" applyNumberFormat="1" applyFont="1" applyFill="1" applyBorder="1" applyAlignment="1">
      <alignment horizontal="center"/>
    </xf>
    <xf numFmtId="49" fontId="7" fillId="32" borderId="1" xfId="0" applyNumberFormat="1" applyFont="1" applyFill="1" applyBorder="1" applyAlignment="1">
      <alignment horizontal="center" vertical="center"/>
    </xf>
    <xf numFmtId="165" fontId="7" fillId="32" borderId="1" xfId="0" applyNumberFormat="1" applyFont="1" applyFill="1" applyBorder="1" applyAlignment="1"/>
    <xf numFmtId="168" fontId="7" fillId="42" borderId="1" xfId="0" applyNumberFormat="1" applyFont="1" applyFill="1" applyBorder="1" applyAlignment="1">
      <alignment horizontal="center"/>
    </xf>
    <xf numFmtId="165" fontId="7" fillId="22" borderId="1" xfId="0" applyNumberFormat="1" applyFont="1" applyFill="1" applyBorder="1" applyAlignment="1">
      <alignment horizontal="center"/>
    </xf>
    <xf numFmtId="49" fontId="2" fillId="22" borderId="1" xfId="0" applyNumberFormat="1" applyFont="1" applyFill="1" applyBorder="1" applyAlignment="1">
      <alignment horizontal="center"/>
    </xf>
    <xf numFmtId="165" fontId="2" fillId="22" borderId="1" xfId="0" applyNumberFormat="1" applyFont="1" applyFill="1" applyBorder="1" applyAlignment="1">
      <alignment horizontal="center"/>
    </xf>
    <xf numFmtId="164" fontId="7" fillId="32" borderId="1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" fontId="5" fillId="18" borderId="1" xfId="0" applyNumberFormat="1" applyFont="1" applyFill="1" applyBorder="1" applyAlignment="1">
      <alignment horizontal="center"/>
    </xf>
    <xf numFmtId="165" fontId="7" fillId="18" borderId="1" xfId="0" applyNumberFormat="1" applyFont="1" applyFill="1" applyBorder="1" applyAlignment="1"/>
    <xf numFmtId="167" fontId="8" fillId="15" borderId="1" xfId="0" applyNumberFormat="1" applyFont="1" applyFill="1" applyBorder="1" applyAlignment="1">
      <alignment horizontal="center"/>
    </xf>
    <xf numFmtId="21" fontId="8" fillId="16" borderId="1" xfId="0" applyNumberFormat="1" applyFont="1" applyFill="1" applyBorder="1" applyAlignment="1" applyProtection="1">
      <alignment horizontal="center" vertical="center"/>
      <protection locked="0"/>
    </xf>
    <xf numFmtId="165" fontId="8" fillId="7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1" fontId="9" fillId="18" borderId="1" xfId="0" applyNumberFormat="1" applyFont="1" applyFill="1" applyBorder="1" applyAlignment="1">
      <alignment horizontal="center"/>
    </xf>
    <xf numFmtId="1" fontId="9" fillId="6" borderId="1" xfId="0" applyNumberFormat="1" applyFont="1" applyFill="1" applyBorder="1" applyAlignment="1">
      <alignment horizontal="center"/>
    </xf>
    <xf numFmtId="2" fontId="8" fillId="7" borderId="1" xfId="0" applyNumberFormat="1" applyFont="1" applyFill="1" applyBorder="1" applyAlignment="1">
      <alignment horizontal="center"/>
    </xf>
    <xf numFmtId="1" fontId="8" fillId="18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top" textRotation="180"/>
    </xf>
    <xf numFmtId="0" fontId="13" fillId="0" borderId="0" xfId="0" applyFont="1"/>
    <xf numFmtId="1" fontId="7" fillId="43" borderId="2" xfId="0" applyNumberFormat="1" applyFont="1" applyFill="1" applyBorder="1" applyAlignment="1">
      <alignment horizontal="center"/>
    </xf>
    <xf numFmtId="0" fontId="2" fillId="44" borderId="5" xfId="0" applyFont="1" applyFill="1" applyBorder="1" applyAlignment="1">
      <alignment horizontal="center"/>
    </xf>
    <xf numFmtId="166" fontId="7" fillId="8" borderId="1" xfId="0" applyNumberFormat="1" applyFont="1" applyFill="1" applyBorder="1" applyAlignment="1">
      <alignment horizontal="center"/>
    </xf>
    <xf numFmtId="49" fontId="7" fillId="8" borderId="1" xfId="0" applyNumberFormat="1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center" vertical="center"/>
    </xf>
    <xf numFmtId="165" fontId="7" fillId="6" borderId="1" xfId="0" applyNumberFormat="1" applyFont="1" applyFill="1" applyBorder="1" applyAlignment="1"/>
    <xf numFmtId="168" fontId="7" fillId="45" borderId="1" xfId="0" applyNumberFormat="1" applyFont="1" applyFill="1" applyBorder="1" applyAlignment="1">
      <alignment horizontal="center"/>
    </xf>
    <xf numFmtId="165" fontId="7" fillId="8" borderId="1" xfId="0" applyNumberFormat="1" applyFont="1" applyFill="1" applyBorder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165" fontId="2" fillId="8" borderId="1" xfId="0" applyNumberFormat="1" applyFont="1" applyFill="1" applyBorder="1" applyAlignment="1">
      <alignment horizontal="center"/>
    </xf>
    <xf numFmtId="1" fontId="2" fillId="8" borderId="1" xfId="0" applyNumberFormat="1" applyFont="1" applyFill="1" applyBorder="1" applyAlignment="1">
      <alignment horizontal="center"/>
    </xf>
    <xf numFmtId="1" fontId="7" fillId="46" borderId="1" xfId="0" applyNumberFormat="1" applyFont="1" applyFill="1" applyBorder="1" applyAlignment="1">
      <alignment horizontal="center" vertical="top" textRotation="180" wrapText="1"/>
    </xf>
    <xf numFmtId="164" fontId="7" fillId="6" borderId="1" xfId="0" applyNumberFormat="1" applyFont="1" applyFill="1" applyBorder="1" applyAlignment="1">
      <alignment horizontal="center"/>
    </xf>
    <xf numFmtId="1" fontId="7" fillId="47" borderId="2" xfId="0" applyNumberFormat="1" applyFont="1" applyFill="1" applyBorder="1" applyAlignment="1">
      <alignment horizontal="center"/>
    </xf>
    <xf numFmtId="0" fontId="2" fillId="48" borderId="5" xfId="0" applyFont="1" applyFill="1" applyBorder="1" applyAlignment="1">
      <alignment horizontal="center"/>
    </xf>
    <xf numFmtId="166" fontId="7" fillId="49" borderId="1" xfId="0" applyNumberFormat="1" applyFont="1" applyFill="1" applyBorder="1" applyAlignment="1">
      <alignment horizontal="center"/>
    </xf>
    <xf numFmtId="49" fontId="7" fillId="49" borderId="1" xfId="0" applyNumberFormat="1" applyFont="1" applyFill="1" applyBorder="1" applyAlignment="1">
      <alignment horizontal="center"/>
    </xf>
    <xf numFmtId="49" fontId="7" fillId="50" borderId="1" xfId="0" applyNumberFormat="1" applyFont="1" applyFill="1" applyBorder="1" applyAlignment="1">
      <alignment horizontal="center" vertical="center"/>
    </xf>
    <xf numFmtId="165" fontId="7" fillId="50" borderId="1" xfId="0" applyNumberFormat="1" applyFont="1" applyFill="1" applyBorder="1" applyAlignment="1"/>
    <xf numFmtId="168" fontId="7" fillId="51" borderId="1" xfId="0" applyNumberFormat="1" applyFont="1" applyFill="1" applyBorder="1" applyAlignment="1">
      <alignment horizontal="center"/>
    </xf>
    <xf numFmtId="165" fontId="7" fillId="49" borderId="1" xfId="0" applyNumberFormat="1" applyFont="1" applyFill="1" applyBorder="1" applyAlignment="1">
      <alignment horizontal="center"/>
    </xf>
    <xf numFmtId="49" fontId="2" fillId="49" borderId="1" xfId="0" applyNumberFormat="1" applyFont="1" applyFill="1" applyBorder="1" applyAlignment="1">
      <alignment horizontal="center"/>
    </xf>
    <xf numFmtId="165" fontId="2" fillId="49" borderId="1" xfId="0" applyNumberFormat="1" applyFont="1" applyFill="1" applyBorder="1" applyAlignment="1">
      <alignment horizontal="center"/>
    </xf>
    <xf numFmtId="1" fontId="7" fillId="52" borderId="1" xfId="0" applyNumberFormat="1" applyFont="1" applyFill="1" applyBorder="1" applyAlignment="1">
      <alignment horizontal="center" vertical="top" textRotation="180" wrapText="1"/>
    </xf>
    <xf numFmtId="1" fontId="2" fillId="49" borderId="1" xfId="0" applyNumberFormat="1" applyFont="1" applyFill="1" applyBorder="1" applyAlignment="1">
      <alignment horizontal="center"/>
    </xf>
    <xf numFmtId="164" fontId="7" fillId="50" borderId="1" xfId="0" applyNumberFormat="1" applyFont="1" applyFill="1" applyBorder="1" applyAlignment="1">
      <alignment horizontal="center"/>
    </xf>
    <xf numFmtId="0" fontId="0" fillId="0" borderId="5" xfId="0" applyBorder="1"/>
    <xf numFmtId="2" fontId="2" fillId="7" borderId="1" xfId="0" applyNumberFormat="1" applyFont="1" applyFill="1" applyBorder="1" applyAlignment="1">
      <alignment horizontal="center" vertical="center" textRotation="180" wrapText="1"/>
    </xf>
    <xf numFmtId="0" fontId="8" fillId="1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Fill="1" applyBorder="1" applyAlignment="1" applyProtection="1">
      <alignment horizontal="center"/>
    </xf>
    <xf numFmtId="166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/>
    </xf>
    <xf numFmtId="168" fontId="2" fillId="0" borderId="1" xfId="0" applyNumberFormat="1" applyFont="1" applyBorder="1" applyAlignment="1">
      <alignment horizontal="center"/>
    </xf>
    <xf numFmtId="0" fontId="16" fillId="36" borderId="5" xfId="0" applyFont="1" applyFill="1" applyBorder="1" applyAlignment="1"/>
    <xf numFmtId="49" fontId="16" fillId="8" borderId="1" xfId="0" applyNumberFormat="1" applyFont="1" applyFill="1" applyBorder="1" applyAlignment="1">
      <alignment horizontal="center" vertical="top" textRotation="180" wrapText="1"/>
    </xf>
    <xf numFmtId="0" fontId="17" fillId="11" borderId="0" xfId="0" applyFont="1" applyFill="1" applyBorder="1" applyAlignment="1">
      <alignment horizontal="center"/>
    </xf>
    <xf numFmtId="49" fontId="17" fillId="6" borderId="1" xfId="0" applyNumberFormat="1" applyFont="1" applyFill="1" applyBorder="1" applyAlignment="1">
      <alignment horizontal="center"/>
    </xf>
    <xf numFmtId="0" fontId="17" fillId="32" borderId="0" xfId="0" applyFont="1" applyFill="1" applyBorder="1" applyAlignment="1">
      <alignment horizontal="center"/>
    </xf>
    <xf numFmtId="0" fontId="17" fillId="25" borderId="0" xfId="0" applyFont="1" applyFill="1" applyBorder="1" applyAlignment="1">
      <alignment horizontal="center"/>
    </xf>
    <xf numFmtId="0" fontId="18" fillId="31" borderId="0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/>
    </xf>
    <xf numFmtId="0" fontId="18" fillId="29" borderId="0" xfId="0" applyFont="1" applyFill="1" applyBorder="1" applyAlignment="1">
      <alignment horizontal="center"/>
    </xf>
    <xf numFmtId="168" fontId="16" fillId="24" borderId="0" xfId="0" applyNumberFormat="1" applyFont="1" applyFill="1" applyBorder="1" applyAlignment="1">
      <alignment horizontal="center"/>
    </xf>
    <xf numFmtId="168" fontId="19" fillId="24" borderId="0" xfId="0" applyNumberFormat="1" applyFont="1" applyFill="1" applyBorder="1" applyAlignment="1">
      <alignment horizontal="center"/>
    </xf>
    <xf numFmtId="168" fontId="19" fillId="30" borderId="0" xfId="0" applyNumberFormat="1" applyFont="1" applyFill="1" applyBorder="1" applyAlignment="1">
      <alignment horizontal="center"/>
    </xf>
    <xf numFmtId="49" fontId="16" fillId="18" borderId="0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21" fontId="5" fillId="18" borderId="0" xfId="0" applyNumberFormat="1" applyFont="1" applyFill="1" applyBorder="1" applyAlignment="1">
      <alignment horizontal="center"/>
    </xf>
    <xf numFmtId="167" fontId="2" fillId="34" borderId="5" xfId="0" applyNumberFormat="1" applyFont="1" applyFill="1" applyBorder="1" applyAlignment="1"/>
    <xf numFmtId="167" fontId="2" fillId="8" borderId="1" xfId="0" applyNumberFormat="1" applyFont="1" applyFill="1" applyBorder="1" applyAlignment="1">
      <alignment horizontal="center" vertical="top" textRotation="180" wrapText="1"/>
    </xf>
    <xf numFmtId="167" fontId="5" fillId="11" borderId="0" xfId="0" applyNumberFormat="1" applyFont="1" applyFill="1" applyBorder="1" applyAlignment="1">
      <alignment horizontal="center"/>
    </xf>
    <xf numFmtId="167" fontId="5" fillId="32" borderId="0" xfId="0" applyNumberFormat="1" applyFont="1" applyFill="1" applyBorder="1" applyAlignment="1">
      <alignment horizontal="center"/>
    </xf>
    <xf numFmtId="167" fontId="5" fillId="25" borderId="0" xfId="0" applyNumberFormat="1" applyFont="1" applyFill="1" applyBorder="1" applyAlignment="1">
      <alignment horizontal="center"/>
    </xf>
    <xf numFmtId="167" fontId="5" fillId="18" borderId="0" xfId="0" applyNumberFormat="1" applyFont="1" applyFill="1" applyBorder="1" applyAlignment="1">
      <alignment horizontal="center"/>
    </xf>
    <xf numFmtId="167" fontId="9" fillId="31" borderId="0" xfId="0" applyNumberFormat="1" applyFont="1" applyFill="1" applyBorder="1" applyAlignment="1">
      <alignment horizontal="center"/>
    </xf>
    <xf numFmtId="167" fontId="9" fillId="29" borderId="0" xfId="0" applyNumberFormat="1" applyFont="1" applyFill="1" applyBorder="1" applyAlignment="1">
      <alignment horizontal="center"/>
    </xf>
    <xf numFmtId="167" fontId="2" fillId="24" borderId="0" xfId="0" applyNumberFormat="1" applyFont="1" applyFill="1" applyBorder="1" applyAlignment="1">
      <alignment horizontal="center"/>
    </xf>
    <xf numFmtId="167" fontId="8" fillId="24" borderId="0" xfId="0" applyNumberFormat="1" applyFont="1" applyFill="1" applyBorder="1" applyAlignment="1">
      <alignment horizontal="center"/>
    </xf>
    <xf numFmtId="167" fontId="8" fillId="30" borderId="0" xfId="0" applyNumberFormat="1" applyFont="1" applyFill="1" applyBorder="1" applyAlignment="1">
      <alignment horizontal="center"/>
    </xf>
    <xf numFmtId="167" fontId="2" fillId="18" borderId="0" xfId="0" applyNumberFormat="1" applyFont="1" applyFill="1" applyBorder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49" fontId="5" fillId="60" borderId="0" xfId="0" applyNumberFormat="1" applyFont="1" applyFill="1" applyBorder="1" applyAlignment="1" applyProtection="1">
      <alignment horizontal="center"/>
    </xf>
    <xf numFmtId="21" fontId="2" fillId="60" borderId="0" xfId="0" applyNumberFormat="1" applyFont="1" applyFill="1" applyBorder="1" applyAlignment="1" applyProtection="1">
      <alignment horizontal="center" vertical="center"/>
      <protection locked="0"/>
    </xf>
    <xf numFmtId="167" fontId="2" fillId="61" borderId="0" xfId="0" applyNumberFormat="1" applyFont="1" applyFill="1" applyBorder="1" applyAlignment="1">
      <alignment horizontal="center"/>
    </xf>
    <xf numFmtId="49" fontId="17" fillId="60" borderId="0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 applyProtection="1">
      <alignment horizontal="center"/>
    </xf>
    <xf numFmtId="0" fontId="21" fillId="18" borderId="0" xfId="0" applyFont="1" applyFill="1" applyBorder="1" applyAlignment="1">
      <alignment horizontal="center"/>
    </xf>
    <xf numFmtId="167" fontId="22" fillId="7" borderId="1" xfId="0" applyNumberFormat="1" applyFont="1" applyFill="1" applyBorder="1" applyAlignment="1">
      <alignment horizontal="center"/>
    </xf>
    <xf numFmtId="0" fontId="5" fillId="18" borderId="0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 vertical="top" textRotation="180" wrapText="1"/>
    </xf>
    <xf numFmtId="0" fontId="2" fillId="16" borderId="1" xfId="0" applyNumberFormat="1" applyFont="1" applyFill="1" applyBorder="1" applyAlignment="1" applyProtection="1">
      <alignment horizontal="center" vertical="center"/>
      <protection locked="0"/>
    </xf>
    <xf numFmtId="0" fontId="2" fillId="15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165" fontId="2" fillId="61" borderId="0" xfId="0" applyNumberFormat="1" applyFont="1" applyFill="1" applyBorder="1" applyAlignment="1">
      <alignment horizontal="center"/>
    </xf>
    <xf numFmtId="3" fontId="7" fillId="0" borderId="1" xfId="0" applyNumberFormat="1" applyFont="1" applyFill="1" applyBorder="1" applyAlignment="1" applyProtection="1">
      <alignment horizontal="center"/>
    </xf>
    <xf numFmtId="1" fontId="22" fillId="13" borderId="1" xfId="0" applyNumberFormat="1" applyFont="1" applyFill="1" applyBorder="1" applyAlignment="1">
      <alignment horizontal="center"/>
    </xf>
    <xf numFmtId="3" fontId="22" fillId="0" borderId="1" xfId="1" applyNumberFormat="1" applyFont="1" applyFill="1" applyBorder="1" applyAlignment="1" applyProtection="1">
      <alignment horizontal="center"/>
    </xf>
    <xf numFmtId="169" fontId="22" fillId="0" borderId="1" xfId="0" applyNumberFormat="1" applyFont="1" applyBorder="1" applyAlignment="1">
      <alignment vertical="center"/>
    </xf>
    <xf numFmtId="0" fontId="22" fillId="14" borderId="1" xfId="0" applyFont="1" applyFill="1" applyBorder="1" applyAlignment="1">
      <alignment horizontal="center"/>
    </xf>
    <xf numFmtId="0" fontId="25" fillId="18" borderId="0" xfId="0" applyFont="1" applyFill="1" applyBorder="1" applyAlignment="1">
      <alignment horizontal="center"/>
    </xf>
    <xf numFmtId="166" fontId="22" fillId="7" borderId="1" xfId="0" applyNumberFormat="1" applyFont="1" applyFill="1" applyBorder="1" applyAlignment="1">
      <alignment horizontal="center"/>
    </xf>
    <xf numFmtId="167" fontId="22" fillId="15" borderId="1" xfId="0" applyNumberFormat="1" applyFont="1" applyFill="1" applyBorder="1" applyAlignment="1">
      <alignment horizontal="center"/>
    </xf>
    <xf numFmtId="49" fontId="25" fillId="6" borderId="1" xfId="0" applyNumberFormat="1" applyFont="1" applyFill="1" applyBorder="1" applyAlignment="1">
      <alignment horizontal="center"/>
    </xf>
    <xf numFmtId="21" fontId="22" fillId="16" borderId="1" xfId="0" applyNumberFormat="1" applyFont="1" applyFill="1" applyBorder="1" applyAlignment="1" applyProtection="1">
      <alignment horizontal="center" vertical="center"/>
      <protection locked="0"/>
    </xf>
    <xf numFmtId="165" fontId="22" fillId="0" borderId="1" xfId="0" applyNumberFormat="1" applyFont="1" applyFill="1" applyBorder="1" applyAlignment="1"/>
    <xf numFmtId="168" fontId="22" fillId="17" borderId="1" xfId="0" applyNumberFormat="1" applyFont="1" applyFill="1" applyBorder="1" applyAlignment="1">
      <alignment horizontal="center"/>
    </xf>
    <xf numFmtId="165" fontId="22" fillId="7" borderId="1" xfId="0" applyNumberFormat="1" applyFont="1" applyFill="1" applyBorder="1" applyAlignment="1">
      <alignment horizontal="center"/>
    </xf>
    <xf numFmtId="1" fontId="25" fillId="6" borderId="1" xfId="0" applyNumberFormat="1" applyFont="1" applyFill="1" applyBorder="1" applyAlignment="1">
      <alignment horizontal="center"/>
    </xf>
    <xf numFmtId="0" fontId="25" fillId="6" borderId="1" xfId="0" applyNumberFormat="1" applyFont="1" applyFill="1" applyBorder="1" applyAlignment="1">
      <alignment horizontal="center"/>
    </xf>
    <xf numFmtId="165" fontId="22" fillId="0" borderId="1" xfId="0" applyNumberFormat="1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1" fontId="22" fillId="18" borderId="1" xfId="0" applyNumberFormat="1" applyFont="1" applyFill="1" applyBorder="1" applyAlignment="1">
      <alignment horizontal="center"/>
    </xf>
    <xf numFmtId="21" fontId="22" fillId="0" borderId="1" xfId="0" applyNumberFormat="1" applyFont="1" applyFill="1" applyBorder="1" applyAlignment="1">
      <alignment horizontal="center"/>
    </xf>
    <xf numFmtId="1" fontId="22" fillId="3" borderId="1" xfId="0" applyNumberFormat="1" applyFont="1" applyFill="1" applyBorder="1" applyAlignment="1">
      <alignment horizontal="center" vertical="top" textRotation="180"/>
    </xf>
    <xf numFmtId="1" fontId="22" fillId="19" borderId="1" xfId="0" applyNumberFormat="1" applyFont="1" applyFill="1" applyBorder="1" applyAlignment="1">
      <alignment horizontal="center"/>
    </xf>
    <xf numFmtId="4" fontId="22" fillId="0" borderId="1" xfId="0" applyNumberFormat="1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164" fontId="22" fillId="29" borderId="1" xfId="0" applyNumberFormat="1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168" fontId="22" fillId="7" borderId="1" xfId="0" applyNumberFormat="1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166" fontId="22" fillId="20" borderId="1" xfId="0" applyNumberFormat="1" applyFont="1" applyFill="1" applyBorder="1" applyAlignment="1">
      <alignment horizontal="center"/>
    </xf>
    <xf numFmtId="0" fontId="22" fillId="19" borderId="1" xfId="0" applyFont="1" applyFill="1" applyBorder="1" applyAlignment="1">
      <alignment horizontal="center"/>
    </xf>
    <xf numFmtId="3" fontId="22" fillId="0" borderId="1" xfId="0" applyNumberFormat="1" applyFont="1" applyFill="1" applyBorder="1" applyAlignment="1" applyProtection="1">
      <alignment horizontal="center"/>
    </xf>
    <xf numFmtId="3" fontId="22" fillId="18" borderId="1" xfId="0" applyNumberFormat="1" applyFont="1" applyFill="1" applyBorder="1" applyAlignment="1" applyProtection="1">
      <alignment horizontal="left"/>
    </xf>
    <xf numFmtId="3" fontId="22" fillId="0" borderId="1" xfId="0" applyNumberFormat="1" applyFont="1" applyFill="1" applyBorder="1" applyAlignment="1" applyProtection="1">
      <alignment horizontal="left"/>
    </xf>
    <xf numFmtId="49" fontId="25" fillId="6" borderId="1" xfId="0" applyNumberFormat="1" applyFont="1" applyFill="1" applyBorder="1" applyAlignment="1" applyProtection="1">
      <alignment horizontal="center"/>
    </xf>
    <xf numFmtId="49" fontId="26" fillId="6" borderId="1" xfId="0" applyNumberFormat="1" applyFont="1" applyFill="1" applyBorder="1" applyAlignment="1">
      <alignment horizontal="center"/>
    </xf>
    <xf numFmtId="167" fontId="22" fillId="0" borderId="3" xfId="0" applyNumberFormat="1" applyFont="1" applyFill="1" applyBorder="1" applyAlignment="1"/>
    <xf numFmtId="167" fontId="22" fillId="0" borderId="1" xfId="0" applyNumberFormat="1" applyFont="1" applyFill="1" applyBorder="1" applyAlignment="1"/>
    <xf numFmtId="167" fontId="25" fillId="18" borderId="0" xfId="0" applyNumberFormat="1" applyFont="1" applyFill="1" applyBorder="1" applyAlignment="1">
      <alignment horizontal="center"/>
    </xf>
    <xf numFmtId="168" fontId="22" fillId="26" borderId="1" xfId="0" applyNumberFormat="1" applyFont="1" applyFill="1" applyBorder="1" applyAlignment="1">
      <alignment horizontal="center"/>
    </xf>
    <xf numFmtId="21" fontId="25" fillId="18" borderId="0" xfId="0" applyNumberFormat="1" applyFont="1" applyFill="1" applyBorder="1" applyAlignment="1">
      <alignment horizontal="center"/>
    </xf>
    <xf numFmtId="3" fontId="22" fillId="0" borderId="3" xfId="0" applyNumberFormat="1" applyFont="1" applyFill="1" applyBorder="1" applyAlignment="1" applyProtection="1">
      <alignment horizontal="center"/>
    </xf>
    <xf numFmtId="3" fontId="22" fillId="0" borderId="5" xfId="0" applyNumberFormat="1" applyFont="1" applyFill="1" applyBorder="1" applyAlignment="1" applyProtection="1">
      <alignment horizontal="left"/>
    </xf>
    <xf numFmtId="0" fontId="22" fillId="0" borderId="1" xfId="0" applyFont="1" applyBorder="1" applyAlignment="1">
      <alignment horizontal="center"/>
    </xf>
    <xf numFmtId="1" fontId="22" fillId="3" borderId="1" xfId="0" applyNumberFormat="1" applyFont="1" applyFill="1" applyBorder="1" applyAlignment="1">
      <alignment horizontal="center" vertical="top" textRotation="180" wrapText="1"/>
    </xf>
    <xf numFmtId="3" fontId="22" fillId="18" borderId="1" xfId="0" applyNumberFormat="1" applyFont="1" applyFill="1" applyBorder="1" applyAlignment="1" applyProtection="1">
      <alignment horizontal="center"/>
    </xf>
    <xf numFmtId="0" fontId="22" fillId="0" borderId="1" xfId="0" applyFont="1" applyBorder="1" applyAlignment="1">
      <alignment horizontal="left"/>
    </xf>
    <xf numFmtId="0" fontId="22" fillId="0" borderId="1" xfId="0" applyNumberFormat="1" applyFont="1" applyFill="1" applyBorder="1" applyAlignment="1" applyProtection="1">
      <alignment horizontal="center"/>
    </xf>
    <xf numFmtId="168" fontId="22" fillId="24" borderId="0" xfId="0" applyNumberFormat="1" applyFont="1" applyFill="1" applyBorder="1" applyAlignment="1">
      <alignment horizontal="center"/>
    </xf>
    <xf numFmtId="168" fontId="27" fillId="24" borderId="0" xfId="0" applyNumberFormat="1" applyFont="1" applyFill="1" applyBorder="1" applyAlignment="1">
      <alignment horizontal="center"/>
    </xf>
    <xf numFmtId="167" fontId="22" fillId="24" borderId="0" xfId="0" applyNumberFormat="1" applyFont="1" applyFill="1" applyBorder="1" applyAlignment="1">
      <alignment horizontal="center"/>
    </xf>
    <xf numFmtId="20" fontId="22" fillId="7" borderId="1" xfId="0" applyNumberFormat="1" applyFont="1" applyFill="1" applyBorder="1" applyAlignment="1">
      <alignment horizontal="center"/>
    </xf>
    <xf numFmtId="21" fontId="22" fillId="16" borderId="1" xfId="0" applyNumberFormat="1" applyFont="1" applyFill="1" applyBorder="1" applyAlignment="1" applyProtection="1">
      <alignment horizontal="center" vertical="center" wrapText="1" readingOrder="1"/>
      <protection locked="0"/>
    </xf>
    <xf numFmtId="21" fontId="22" fillId="16" borderId="0" xfId="0" applyNumberFormat="1" applyFont="1" applyFill="1" applyBorder="1" applyAlignment="1" applyProtection="1">
      <alignment horizontal="center" vertical="center" wrapText="1" readingOrder="1"/>
      <protection locked="0"/>
    </xf>
    <xf numFmtId="167" fontId="22" fillId="0" borderId="0" xfId="0" applyNumberFormat="1" applyFont="1" applyFill="1" applyBorder="1" applyAlignment="1"/>
    <xf numFmtId="168" fontId="22" fillId="17" borderId="0" xfId="0" applyNumberFormat="1" applyFont="1" applyFill="1" applyBorder="1" applyAlignment="1">
      <alignment horizontal="center"/>
    </xf>
    <xf numFmtId="1" fontId="22" fillId="2" borderId="0" xfId="0" applyNumberFormat="1" applyFont="1" applyFill="1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0" fontId="26" fillId="18" borderId="0" xfId="0" applyFont="1" applyFill="1" applyBorder="1" applyAlignment="1">
      <alignment horizontal="center"/>
    </xf>
    <xf numFmtId="1" fontId="22" fillId="3" borderId="4" xfId="0" applyNumberFormat="1" applyFont="1" applyFill="1" applyBorder="1" applyAlignment="1">
      <alignment horizontal="center" vertical="top" textRotation="180" wrapText="1"/>
    </xf>
    <xf numFmtId="1" fontId="22" fillId="19" borderId="4" xfId="0" applyNumberFormat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/>
    </xf>
    <xf numFmtId="166" fontId="22" fillId="61" borderId="0" xfId="0" applyNumberFormat="1" applyFont="1" applyFill="1" applyBorder="1" applyAlignment="1">
      <alignment horizontal="center"/>
    </xf>
    <xf numFmtId="167" fontId="22" fillId="61" borderId="0" xfId="0" applyNumberFormat="1" applyFont="1" applyFill="1" applyBorder="1" applyAlignment="1">
      <alignment horizontal="center"/>
    </xf>
    <xf numFmtId="49" fontId="25" fillId="60" borderId="0" xfId="0" applyNumberFormat="1" applyFont="1" applyFill="1" applyBorder="1" applyAlignment="1">
      <alignment horizontal="center"/>
    </xf>
    <xf numFmtId="21" fontId="22" fillId="60" borderId="0" xfId="0" applyNumberFormat="1" applyFont="1" applyFill="1" applyBorder="1" applyAlignment="1" applyProtection="1">
      <alignment horizontal="center" vertical="center"/>
      <protection locked="0"/>
    </xf>
    <xf numFmtId="166" fontId="22" fillId="28" borderId="1" xfId="0" applyNumberFormat="1" applyFont="1" applyFill="1" applyBorder="1" applyAlignment="1">
      <alignment horizontal="center"/>
    </xf>
    <xf numFmtId="1" fontId="2" fillId="21" borderId="1" xfId="0" applyNumberFormat="1" applyFont="1" applyFill="1" applyBorder="1" applyAlignment="1">
      <alignment horizontal="center"/>
    </xf>
    <xf numFmtId="168" fontId="5" fillId="32" borderId="0" xfId="0" applyNumberFormat="1" applyFont="1" applyFill="1" applyBorder="1" applyAlignment="1">
      <alignment horizontal="center"/>
    </xf>
    <xf numFmtId="168" fontId="5" fillId="25" borderId="0" xfId="0" applyNumberFormat="1" applyFont="1" applyFill="1" applyBorder="1" applyAlignment="1">
      <alignment horizontal="center"/>
    </xf>
    <xf numFmtId="166" fontId="28" fillId="7" borderId="1" xfId="0" applyNumberFormat="1" applyFont="1" applyFill="1" applyBorder="1" applyAlignment="1">
      <alignment horizontal="center"/>
    </xf>
    <xf numFmtId="20" fontId="28" fillId="7" borderId="1" xfId="0" applyNumberFormat="1" applyFont="1" applyFill="1" applyBorder="1" applyAlignment="1">
      <alignment horizontal="center"/>
    </xf>
    <xf numFmtId="1" fontId="28" fillId="19" borderId="1" xfId="0" applyNumberFormat="1" applyFont="1" applyFill="1" applyBorder="1" applyAlignment="1">
      <alignment horizontal="center"/>
    </xf>
    <xf numFmtId="168" fontId="9" fillId="31" borderId="0" xfId="0" applyNumberFormat="1" applyFont="1" applyFill="1" applyBorder="1" applyAlignment="1">
      <alignment horizontal="center"/>
    </xf>
    <xf numFmtId="168" fontId="9" fillId="29" borderId="0" xfId="0" applyNumberFormat="1" applyFont="1" applyFill="1" applyBorder="1" applyAlignment="1">
      <alignment horizontal="center"/>
    </xf>
    <xf numFmtId="168" fontId="2" fillId="18" borderId="0" xfId="0" applyNumberFormat="1" applyFont="1" applyFill="1" applyBorder="1" applyAlignment="1">
      <alignment horizontal="center"/>
    </xf>
    <xf numFmtId="168" fontId="5" fillId="0" borderId="0" xfId="0" applyNumberFormat="1" applyFont="1" applyFill="1" applyBorder="1" applyAlignment="1">
      <alignment horizontal="center"/>
    </xf>
    <xf numFmtId="168" fontId="28" fillId="7" borderId="1" xfId="0" applyNumberFormat="1" applyFont="1" applyFill="1" applyBorder="1" applyAlignment="1">
      <alignment horizontal="center"/>
    </xf>
    <xf numFmtId="21" fontId="28" fillId="0" borderId="1" xfId="0" applyNumberFormat="1" applyFont="1" applyFill="1" applyBorder="1" applyAlignment="1">
      <alignment horizontal="center"/>
    </xf>
    <xf numFmtId="4" fontId="28" fillId="0" borderId="1" xfId="0" applyNumberFormat="1" applyFont="1" applyBorder="1" applyAlignment="1">
      <alignment horizontal="center"/>
    </xf>
    <xf numFmtId="164" fontId="28" fillId="0" borderId="1" xfId="0" applyNumberFormat="1" applyFont="1" applyFill="1" applyBorder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164" fontId="28" fillId="29" borderId="1" xfId="0" applyNumberFormat="1" applyFont="1" applyFill="1" applyBorder="1" applyAlignment="1">
      <alignment horizontal="center"/>
    </xf>
    <xf numFmtId="165" fontId="28" fillId="0" borderId="1" xfId="0" applyNumberFormat="1" applyFont="1" applyFill="1" applyBorder="1" applyAlignment="1">
      <alignment horizontal="center"/>
    </xf>
    <xf numFmtId="168" fontId="28" fillId="17" borderId="1" xfId="0" applyNumberFormat="1" applyFont="1" applyFill="1" applyBorder="1" applyAlignment="1">
      <alignment horizontal="center"/>
    </xf>
    <xf numFmtId="1" fontId="28" fillId="2" borderId="1" xfId="0" applyNumberFormat="1" applyFont="1" applyFill="1" applyBorder="1" applyAlignment="1">
      <alignment horizontal="center"/>
    </xf>
    <xf numFmtId="1" fontId="28" fillId="18" borderId="1" xfId="0" applyNumberFormat="1" applyFont="1" applyFill="1" applyBorder="1" applyAlignment="1">
      <alignment horizontal="center"/>
    </xf>
    <xf numFmtId="1" fontId="28" fillId="3" borderId="1" xfId="0" applyNumberFormat="1" applyFont="1" applyFill="1" applyBorder="1" applyAlignment="1">
      <alignment horizontal="center" vertical="top" textRotation="180"/>
    </xf>
    <xf numFmtId="1" fontId="22" fillId="5" borderId="1" xfId="0" applyNumberFormat="1" applyFont="1" applyFill="1" applyBorder="1" applyAlignment="1">
      <alignment horizontal="center"/>
    </xf>
    <xf numFmtId="0" fontId="2" fillId="62" borderId="1" xfId="0" applyFont="1" applyFill="1" applyBorder="1" applyAlignment="1">
      <alignment horizontal="center"/>
    </xf>
    <xf numFmtId="0" fontId="22" fillId="62" borderId="1" xfId="0" applyFont="1" applyFill="1" applyBorder="1" applyAlignment="1">
      <alignment horizontal="center"/>
    </xf>
    <xf numFmtId="168" fontId="28" fillId="26" borderId="1" xfId="0" applyNumberFormat="1" applyFont="1" applyFill="1" applyBorder="1" applyAlignment="1">
      <alignment horizontal="center"/>
    </xf>
    <xf numFmtId="168" fontId="2" fillId="26" borderId="1" xfId="0" applyNumberFormat="1" applyFont="1" applyFill="1" applyBorder="1" applyAlignment="1">
      <alignment horizontal="center"/>
    </xf>
    <xf numFmtId="168" fontId="25" fillId="25" borderId="0" xfId="0" applyNumberFormat="1" applyFont="1" applyFill="1" applyBorder="1" applyAlignment="1">
      <alignment horizontal="center"/>
    </xf>
    <xf numFmtId="0" fontId="25" fillId="25" borderId="0" xfId="0" applyFont="1" applyFill="1" applyBorder="1" applyAlignment="1">
      <alignment horizontal="center"/>
    </xf>
    <xf numFmtId="1" fontId="22" fillId="25" borderId="1" xfId="0" applyNumberFormat="1" applyFont="1" applyFill="1" applyBorder="1" applyAlignment="1">
      <alignment horizontal="center"/>
    </xf>
    <xf numFmtId="21" fontId="22" fillId="25" borderId="1" xfId="0" applyNumberFormat="1" applyFont="1" applyFill="1" applyBorder="1" applyAlignment="1" applyProtection="1"/>
    <xf numFmtId="0" fontId="25" fillId="25" borderId="8" xfId="0" applyFont="1" applyFill="1" applyBorder="1" applyAlignment="1">
      <alignment horizontal="center"/>
    </xf>
    <xf numFmtId="168" fontId="29" fillId="63" borderId="1" xfId="0" applyNumberFormat="1" applyFont="1" applyFill="1" applyBorder="1" applyAlignment="1">
      <alignment horizontal="center"/>
    </xf>
    <xf numFmtId="168" fontId="29" fillId="26" borderId="1" xfId="0" applyNumberFormat="1" applyFont="1" applyFill="1" applyBorder="1" applyAlignment="1">
      <alignment horizontal="center"/>
    </xf>
    <xf numFmtId="0" fontId="5" fillId="31" borderId="0" xfId="0" applyFont="1" applyFill="1" applyBorder="1" applyAlignment="1">
      <alignment horizontal="center"/>
    </xf>
    <xf numFmtId="168" fontId="5" fillId="31" borderId="0" xfId="0" applyNumberFormat="1" applyFont="1" applyFill="1" applyBorder="1" applyAlignment="1">
      <alignment horizontal="center"/>
    </xf>
    <xf numFmtId="0" fontId="5" fillId="29" borderId="0" xfId="0" applyFont="1" applyFill="1" applyBorder="1" applyAlignment="1">
      <alignment horizontal="center"/>
    </xf>
    <xf numFmtId="168" fontId="5" fillId="29" borderId="0" xfId="0" applyNumberFormat="1" applyFont="1" applyFill="1" applyBorder="1" applyAlignment="1">
      <alignment horizontal="center"/>
    </xf>
    <xf numFmtId="0" fontId="25" fillId="32" borderId="0" xfId="0" applyFont="1" applyFill="1" applyBorder="1" applyAlignment="1">
      <alignment horizontal="center"/>
    </xf>
    <xf numFmtId="0" fontId="25" fillId="31" borderId="0" xfId="0" applyFont="1" applyFill="1" applyBorder="1" applyAlignment="1">
      <alignment horizontal="center"/>
    </xf>
    <xf numFmtId="21" fontId="22" fillId="7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41" borderId="5" xfId="0" applyFont="1" applyFill="1" applyBorder="1" applyAlignment="1">
      <alignment horizontal="center"/>
    </xf>
    <xf numFmtId="1" fontId="2" fillId="29" borderId="5" xfId="0" applyNumberFormat="1" applyFont="1" applyFill="1" applyBorder="1" applyAlignment="1">
      <alignment horizontal="center"/>
    </xf>
    <xf numFmtId="1" fontId="2" fillId="29" borderId="20" xfId="0" applyNumberFormat="1" applyFont="1" applyFill="1" applyBorder="1" applyAlignment="1">
      <alignment horizontal="center"/>
    </xf>
    <xf numFmtId="0" fontId="4" fillId="34" borderId="5" xfId="0" applyFont="1" applyFill="1" applyBorder="1" applyAlignment="1">
      <alignment horizontal="center"/>
    </xf>
    <xf numFmtId="0" fontId="2" fillId="36" borderId="5" xfId="0" applyFont="1" applyFill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16" fontId="2" fillId="0" borderId="20" xfId="0" applyNumberFormat="1" applyFont="1" applyBorder="1" applyAlignment="1">
      <alignment horizontal="center"/>
    </xf>
    <xf numFmtId="0" fontId="2" fillId="34" borderId="5" xfId="0" applyFont="1" applyFill="1" applyBorder="1" applyAlignment="1">
      <alignment horizontal="center"/>
    </xf>
    <xf numFmtId="0" fontId="2" fillId="56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9" borderId="5" xfId="0" applyFont="1" applyFill="1" applyBorder="1" applyAlignment="1">
      <alignment horizontal="center"/>
    </xf>
    <xf numFmtId="0" fontId="2" fillId="29" borderId="20" xfId="0" applyFont="1" applyFill="1" applyBorder="1" applyAlignment="1">
      <alignment horizontal="center"/>
    </xf>
    <xf numFmtId="0" fontId="2" fillId="40" borderId="5" xfId="0" applyFont="1" applyFill="1" applyBorder="1" applyAlignment="1">
      <alignment horizontal="center"/>
    </xf>
    <xf numFmtId="0" fontId="2" fillId="29" borderId="21" xfId="0" applyFont="1" applyFill="1" applyBorder="1" applyAlignment="1">
      <alignment horizontal="center"/>
    </xf>
    <xf numFmtId="0" fontId="2" fillId="29" borderId="6" xfId="0" applyFont="1" applyFill="1" applyBorder="1" applyAlignment="1">
      <alignment horizontal="center"/>
    </xf>
    <xf numFmtId="0" fontId="2" fillId="29" borderId="22" xfId="0" applyFont="1" applyFill="1" applyBorder="1" applyAlignment="1">
      <alignment horizontal="center"/>
    </xf>
    <xf numFmtId="0" fontId="2" fillId="29" borderId="10" xfId="0" applyFont="1" applyFill="1" applyBorder="1" applyAlignment="1">
      <alignment horizontal="center"/>
    </xf>
    <xf numFmtId="0" fontId="2" fillId="29" borderId="0" xfId="0" applyFont="1" applyFill="1" applyBorder="1" applyAlignment="1">
      <alignment horizontal="center"/>
    </xf>
    <xf numFmtId="0" fontId="2" fillId="29" borderId="8" xfId="0" applyFont="1" applyFill="1" applyBorder="1" applyAlignment="1">
      <alignment horizontal="center"/>
    </xf>
    <xf numFmtId="0" fontId="2" fillId="29" borderId="23" xfId="0" applyFont="1" applyFill="1" applyBorder="1" applyAlignment="1">
      <alignment horizontal="center"/>
    </xf>
    <xf numFmtId="0" fontId="2" fillId="29" borderId="9" xfId="0" applyFont="1" applyFill="1" applyBorder="1" applyAlignment="1">
      <alignment horizontal="center"/>
    </xf>
    <xf numFmtId="0" fontId="2" fillId="29" borderId="24" xfId="0" applyFont="1" applyFill="1" applyBorder="1" applyAlignment="1">
      <alignment horizontal="center"/>
    </xf>
    <xf numFmtId="0" fontId="2" fillId="39" borderId="21" xfId="0" applyFont="1" applyFill="1" applyBorder="1" applyAlignment="1">
      <alignment horizontal="center"/>
    </xf>
    <xf numFmtId="0" fontId="2" fillId="39" borderId="6" xfId="0" applyFont="1" applyFill="1" applyBorder="1" applyAlignment="1">
      <alignment horizontal="center"/>
    </xf>
    <xf numFmtId="0" fontId="2" fillId="39" borderId="22" xfId="0" applyFont="1" applyFill="1" applyBorder="1" applyAlignment="1">
      <alignment horizontal="center"/>
    </xf>
    <xf numFmtId="0" fontId="2" fillId="39" borderId="10" xfId="0" applyFont="1" applyFill="1" applyBorder="1" applyAlignment="1">
      <alignment horizontal="center"/>
    </xf>
    <xf numFmtId="0" fontId="2" fillId="39" borderId="0" xfId="0" applyFont="1" applyFill="1" applyBorder="1" applyAlignment="1">
      <alignment horizontal="center"/>
    </xf>
    <xf numFmtId="0" fontId="2" fillId="39" borderId="8" xfId="0" applyFont="1" applyFill="1" applyBorder="1" applyAlignment="1">
      <alignment horizontal="center"/>
    </xf>
    <xf numFmtId="0" fontId="2" fillId="39" borderId="23" xfId="0" applyFont="1" applyFill="1" applyBorder="1" applyAlignment="1">
      <alignment horizontal="center"/>
    </xf>
    <xf numFmtId="0" fontId="2" fillId="39" borderId="9" xfId="0" applyFont="1" applyFill="1" applyBorder="1" applyAlignment="1">
      <alignment horizontal="center"/>
    </xf>
    <xf numFmtId="0" fontId="2" fillId="39" borderId="2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29" borderId="3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/>
    </xf>
    <xf numFmtId="0" fontId="2" fillId="18" borderId="5" xfId="0" applyFont="1" applyFill="1" applyBorder="1" applyAlignment="1">
      <alignment horizontal="center"/>
    </xf>
    <xf numFmtId="0" fontId="2" fillId="18" borderId="20" xfId="0" applyFont="1" applyFill="1" applyBorder="1" applyAlignment="1">
      <alignment horizontal="center"/>
    </xf>
    <xf numFmtId="0" fontId="4" fillId="58" borderId="1" xfId="0" applyFont="1" applyFill="1" applyBorder="1" applyAlignment="1">
      <alignment horizontal="center" vertical="center" textRotation="180"/>
    </xf>
    <xf numFmtId="0" fontId="2" fillId="35" borderId="21" xfId="0" applyFont="1" applyFill="1" applyBorder="1" applyAlignment="1">
      <alignment horizontal="center"/>
    </xf>
    <xf numFmtId="0" fontId="2" fillId="35" borderId="6" xfId="0" applyFont="1" applyFill="1" applyBorder="1" applyAlignment="1">
      <alignment horizontal="center"/>
    </xf>
    <xf numFmtId="0" fontId="2" fillId="35" borderId="22" xfId="0" applyFont="1" applyFill="1" applyBorder="1" applyAlignment="1">
      <alignment horizontal="center"/>
    </xf>
    <xf numFmtId="0" fontId="2" fillId="35" borderId="10" xfId="0" applyFont="1" applyFill="1" applyBorder="1" applyAlignment="1">
      <alignment horizontal="center"/>
    </xf>
    <xf numFmtId="0" fontId="2" fillId="35" borderId="0" xfId="0" applyFont="1" applyFill="1" applyBorder="1" applyAlignment="1">
      <alignment horizontal="center"/>
    </xf>
    <xf numFmtId="0" fontId="2" fillId="35" borderId="8" xfId="0" applyFont="1" applyFill="1" applyBorder="1" applyAlignment="1">
      <alignment horizontal="center"/>
    </xf>
    <xf numFmtId="0" fontId="2" fillId="35" borderId="23" xfId="0" applyFont="1" applyFill="1" applyBorder="1" applyAlignment="1">
      <alignment horizontal="center"/>
    </xf>
    <xf numFmtId="0" fontId="2" fillId="35" borderId="9" xfId="0" applyFont="1" applyFill="1" applyBorder="1" applyAlignment="1">
      <alignment horizontal="center"/>
    </xf>
    <xf numFmtId="0" fontId="2" fillId="35" borderId="24" xfId="0" applyFont="1" applyFill="1" applyBorder="1" applyAlignment="1">
      <alignment horizontal="center"/>
    </xf>
    <xf numFmtId="0" fontId="3" fillId="37" borderId="21" xfId="0" applyFont="1" applyFill="1" applyBorder="1" applyAlignment="1">
      <alignment horizontal="center"/>
    </xf>
    <xf numFmtId="0" fontId="3" fillId="37" borderId="6" xfId="0" applyFont="1" applyFill="1" applyBorder="1" applyAlignment="1">
      <alignment horizontal="center"/>
    </xf>
    <xf numFmtId="0" fontId="3" fillId="37" borderId="22" xfId="0" applyFont="1" applyFill="1" applyBorder="1" applyAlignment="1">
      <alignment horizontal="center"/>
    </xf>
    <xf numFmtId="0" fontId="3" fillId="37" borderId="10" xfId="0" applyFont="1" applyFill="1" applyBorder="1" applyAlignment="1">
      <alignment horizontal="center"/>
    </xf>
    <xf numFmtId="0" fontId="3" fillId="37" borderId="0" xfId="0" applyFont="1" applyFill="1" applyBorder="1" applyAlignment="1">
      <alignment horizontal="center"/>
    </xf>
    <xf numFmtId="0" fontId="3" fillId="37" borderId="8" xfId="0" applyFont="1" applyFill="1" applyBorder="1" applyAlignment="1">
      <alignment horizontal="center"/>
    </xf>
    <xf numFmtId="0" fontId="3" fillId="37" borderId="23" xfId="0" applyFont="1" applyFill="1" applyBorder="1" applyAlignment="1">
      <alignment horizontal="center"/>
    </xf>
    <xf numFmtId="0" fontId="3" fillId="37" borderId="9" xfId="0" applyFont="1" applyFill="1" applyBorder="1" applyAlignment="1">
      <alignment horizontal="center"/>
    </xf>
    <xf numFmtId="0" fontId="3" fillId="37" borderId="24" xfId="0" applyFont="1" applyFill="1" applyBorder="1" applyAlignment="1">
      <alignment horizontal="center"/>
    </xf>
    <xf numFmtId="0" fontId="2" fillId="18" borderId="21" xfId="0" applyFont="1" applyFill="1" applyBorder="1" applyAlignment="1">
      <alignment horizontal="center"/>
    </xf>
    <xf numFmtId="0" fontId="2" fillId="18" borderId="6" xfId="0" applyFont="1" applyFill="1" applyBorder="1" applyAlignment="1">
      <alignment horizontal="center"/>
    </xf>
    <xf numFmtId="0" fontId="2" fillId="18" borderId="22" xfId="0" applyFont="1" applyFill="1" applyBorder="1" applyAlignment="1">
      <alignment horizontal="center"/>
    </xf>
    <xf numFmtId="0" fontId="2" fillId="18" borderId="10" xfId="0" applyFont="1" applyFill="1" applyBorder="1" applyAlignment="1">
      <alignment horizontal="center"/>
    </xf>
    <xf numFmtId="0" fontId="2" fillId="18" borderId="8" xfId="0" applyFont="1" applyFill="1" applyBorder="1" applyAlignment="1">
      <alignment horizontal="center"/>
    </xf>
    <xf numFmtId="0" fontId="2" fillId="18" borderId="23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/>
    </xf>
    <xf numFmtId="0" fontId="2" fillId="18" borderId="24" xfId="0" applyFont="1" applyFill="1" applyBorder="1" applyAlignment="1">
      <alignment horizontal="center"/>
    </xf>
    <xf numFmtId="0" fontId="2" fillId="39" borderId="5" xfId="0" applyFont="1" applyFill="1" applyBorder="1" applyAlignment="1">
      <alignment horizontal="center"/>
    </xf>
    <xf numFmtId="0" fontId="2" fillId="39" borderId="20" xfId="0" applyFont="1" applyFill="1" applyBorder="1" applyAlignment="1">
      <alignment horizontal="center"/>
    </xf>
    <xf numFmtId="0" fontId="2" fillId="35" borderId="3" xfId="0" applyFont="1" applyFill="1" applyBorder="1" applyAlignment="1">
      <alignment horizontal="center"/>
    </xf>
    <xf numFmtId="0" fontId="2" fillId="35" borderId="5" xfId="0" applyFont="1" applyFill="1" applyBorder="1" applyAlignment="1">
      <alignment horizontal="center"/>
    </xf>
    <xf numFmtId="0" fontId="2" fillId="35" borderId="20" xfId="0" applyFont="1" applyFill="1" applyBorder="1" applyAlignment="1">
      <alignment horizontal="center"/>
    </xf>
    <xf numFmtId="0" fontId="3" fillId="37" borderId="3" xfId="0" applyFont="1" applyFill="1" applyBorder="1" applyAlignment="1">
      <alignment horizontal="center"/>
    </xf>
    <xf numFmtId="0" fontId="3" fillId="37" borderId="5" xfId="0" applyFont="1" applyFill="1" applyBorder="1" applyAlignment="1">
      <alignment horizontal="center"/>
    </xf>
    <xf numFmtId="0" fontId="3" fillId="37" borderId="20" xfId="0" applyFont="1" applyFill="1" applyBorder="1" applyAlignment="1">
      <alignment horizontal="center"/>
    </xf>
    <xf numFmtId="1" fontId="3" fillId="30" borderId="1" xfId="0" applyNumberFormat="1" applyFont="1" applyFill="1" applyBorder="1" applyAlignment="1">
      <alignment horizontal="center"/>
    </xf>
    <xf numFmtId="1" fontId="3" fillId="30" borderId="3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1" borderId="20" xfId="0" applyFont="1" applyFill="1" applyBorder="1" applyAlignment="1">
      <alignment horizontal="center"/>
    </xf>
    <xf numFmtId="0" fontId="2" fillId="22" borderId="5" xfId="0" applyFont="1" applyFill="1" applyBorder="1" applyAlignment="1">
      <alignment horizontal="center"/>
    </xf>
    <xf numFmtId="0" fontId="2" fillId="22" borderId="20" xfId="0" applyFont="1" applyFill="1" applyBorder="1" applyAlignment="1">
      <alignment horizontal="center"/>
    </xf>
    <xf numFmtId="1" fontId="2" fillId="25" borderId="5" xfId="0" applyNumberFormat="1" applyFont="1" applyFill="1" applyBorder="1" applyAlignment="1">
      <alignment horizontal="center"/>
    </xf>
    <xf numFmtId="1" fontId="2" fillId="25" borderId="20" xfId="0" applyNumberFormat="1" applyFont="1" applyFill="1" applyBorder="1" applyAlignment="1">
      <alignment horizontal="center"/>
    </xf>
    <xf numFmtId="0" fontId="2" fillId="27" borderId="5" xfId="0" applyFont="1" applyFill="1" applyBorder="1" applyAlignment="1">
      <alignment horizontal="center"/>
    </xf>
    <xf numFmtId="0" fontId="2" fillId="27" borderId="2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20" borderId="3" xfId="0" applyFont="1" applyFill="1" applyBorder="1" applyAlignment="1">
      <alignment horizontal="center"/>
    </xf>
    <xf numFmtId="0" fontId="2" fillId="20" borderId="5" xfId="0" applyFont="1" applyFill="1" applyBorder="1" applyAlignment="1">
      <alignment horizontal="center"/>
    </xf>
    <xf numFmtId="0" fontId="2" fillId="20" borderId="20" xfId="0" applyFont="1" applyFill="1" applyBorder="1" applyAlignment="1">
      <alignment horizontal="center"/>
    </xf>
    <xf numFmtId="0" fontId="9" fillId="50" borderId="2" xfId="0" applyFont="1" applyFill="1" applyBorder="1" applyAlignment="1">
      <alignment horizontal="left"/>
    </xf>
    <xf numFmtId="0" fontId="9" fillId="50" borderId="1" xfId="0" applyFont="1" applyFill="1" applyBorder="1" applyAlignment="1">
      <alignment horizontal="left"/>
    </xf>
    <xf numFmtId="0" fontId="9" fillId="50" borderId="26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0" borderId="28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9" fillId="50" borderId="30" xfId="0" applyFont="1" applyFill="1" applyBorder="1" applyAlignment="1">
      <alignment horizontal="left"/>
    </xf>
    <xf numFmtId="0" fontId="9" fillId="50" borderId="31" xfId="0" applyFont="1" applyFill="1" applyBorder="1" applyAlignment="1">
      <alignment horizontal="left"/>
    </xf>
    <xf numFmtId="0" fontId="9" fillId="50" borderId="32" xfId="0" applyFont="1" applyFill="1" applyBorder="1" applyAlignment="1">
      <alignment horizontal="left"/>
    </xf>
    <xf numFmtId="168" fontId="22" fillId="7" borderId="4" xfId="0" applyNumberFormat="1" applyFont="1" applyFill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0" borderId="3" xfId="0" applyFont="1" applyFill="1" applyBorder="1" applyAlignment="1">
      <alignment horizontal="left"/>
    </xf>
    <xf numFmtId="0" fontId="2" fillId="35" borderId="3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41" borderId="5" xfId="0" applyFont="1" applyFill="1" applyBorder="1" applyAlignment="1">
      <alignment horizontal="center"/>
    </xf>
    <xf numFmtId="1" fontId="2" fillId="30" borderId="3" xfId="0" applyNumberFormat="1" applyFont="1" applyFill="1" applyBorder="1" applyAlignment="1">
      <alignment horizontal="center"/>
    </xf>
    <xf numFmtId="1" fontId="2" fillId="29" borderId="3" xfId="0" applyNumberFormat="1" applyFont="1" applyFill="1" applyBorder="1" applyAlignment="1">
      <alignment horizontal="left"/>
    </xf>
    <xf numFmtId="1" fontId="2" fillId="64" borderId="1" xfId="0" applyNumberFormat="1" applyFont="1" applyFill="1" applyBorder="1" applyAlignment="1">
      <alignment horizontal="center"/>
    </xf>
    <xf numFmtId="1" fontId="2" fillId="64" borderId="3" xfId="0" applyNumberFormat="1" applyFont="1" applyFill="1" applyBorder="1" applyAlignment="1">
      <alignment horizontal="left"/>
    </xf>
    <xf numFmtId="1" fontId="2" fillId="64" borderId="5" xfId="0" applyNumberFormat="1" applyFont="1" applyFill="1" applyBorder="1" applyAlignment="1">
      <alignment horizontal="center"/>
    </xf>
    <xf numFmtId="1" fontId="2" fillId="64" borderId="20" xfId="0" applyNumberFormat="1" applyFont="1" applyFill="1" applyBorder="1" applyAlignment="1">
      <alignment horizontal="center"/>
    </xf>
    <xf numFmtId="0" fontId="9" fillId="64" borderId="0" xfId="0" applyFont="1" applyFill="1" applyBorder="1" applyAlignment="1">
      <alignment horizontal="center"/>
    </xf>
    <xf numFmtId="0" fontId="18" fillId="64" borderId="0" xfId="0" applyFont="1" applyFill="1" applyBorder="1" applyAlignment="1">
      <alignment horizontal="center"/>
    </xf>
    <xf numFmtId="167" fontId="9" fillId="64" borderId="0" xfId="0" applyNumberFormat="1" applyFont="1" applyFill="1" applyBorder="1" applyAlignment="1">
      <alignment horizontal="center"/>
    </xf>
    <xf numFmtId="168" fontId="9" fillId="64" borderId="0" xfId="0" applyNumberFormat="1" applyFont="1" applyFill="1" applyBorder="1" applyAlignment="1">
      <alignment horizontal="center"/>
    </xf>
    <xf numFmtId="166" fontId="2" fillId="64" borderId="1" xfId="0" applyNumberFormat="1" applyFont="1" applyFill="1" applyBorder="1" applyAlignment="1">
      <alignment horizontal="center"/>
    </xf>
    <xf numFmtId="1" fontId="3" fillId="30" borderId="1" xfId="0" applyNumberFormat="1" applyFont="1" applyFill="1" applyBorder="1" applyAlignment="1">
      <alignment horizontal="left"/>
    </xf>
    <xf numFmtId="0" fontId="2" fillId="27" borderId="3" xfId="0" applyFont="1" applyFill="1" applyBorder="1" applyAlignment="1">
      <alignment horizontal="left"/>
    </xf>
    <xf numFmtId="1" fontId="2" fillId="25" borderId="3" xfId="0" applyNumberFormat="1" applyFont="1" applyFill="1" applyBorder="1" applyAlignment="1">
      <alignment horizontal="left"/>
    </xf>
    <xf numFmtId="0" fontId="2" fillId="22" borderId="3" xfId="0" applyFont="1" applyFill="1" applyBorder="1" applyAlignment="1">
      <alignment horizontal="left"/>
    </xf>
    <xf numFmtId="0" fontId="2" fillId="41" borderId="3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1" fontId="2" fillId="30" borderId="1" xfId="0" applyNumberFormat="1" applyFont="1" applyFill="1" applyBorder="1" applyAlignment="1">
      <alignment horizontal="left"/>
    </xf>
    <xf numFmtId="21" fontId="28" fillId="0" borderId="4" xfId="0" applyNumberFormat="1" applyFont="1" applyFill="1" applyBorder="1" applyAlignment="1">
      <alignment horizontal="center"/>
    </xf>
    <xf numFmtId="1" fontId="28" fillId="19" borderId="4" xfId="0" applyNumberFormat="1" applyFont="1" applyFill="1" applyBorder="1" applyAlignment="1">
      <alignment horizontal="center"/>
    </xf>
    <xf numFmtId="4" fontId="28" fillId="0" borderId="4" xfId="0" applyNumberFormat="1" applyFont="1" applyBorder="1" applyAlignment="1">
      <alignment horizontal="center"/>
    </xf>
    <xf numFmtId="164" fontId="28" fillId="0" borderId="4" xfId="0" applyNumberFormat="1" applyFont="1" applyFill="1" applyBorder="1" applyAlignment="1">
      <alignment horizontal="center"/>
    </xf>
    <xf numFmtId="1" fontId="2" fillId="25" borderId="0" xfId="0" applyNumberFormat="1" applyFont="1" applyFill="1" applyBorder="1" applyAlignment="1">
      <alignment horizontal="center"/>
    </xf>
    <xf numFmtId="21" fontId="2" fillId="25" borderId="0" xfId="0" applyNumberFormat="1" applyFont="1" applyFill="1" applyBorder="1" applyAlignment="1" applyProtection="1"/>
    <xf numFmtId="2" fontId="2" fillId="0" borderId="7" xfId="0" applyNumberFormat="1" applyFont="1" applyBorder="1" applyAlignment="1">
      <alignment horizontal="center" vertical="top" textRotation="180" wrapText="1"/>
    </xf>
    <xf numFmtId="1" fontId="2" fillId="3" borderId="7" xfId="0" applyNumberFormat="1" applyFont="1" applyFill="1" applyBorder="1" applyAlignment="1">
      <alignment horizontal="center" vertical="top" textRotation="180" wrapText="1"/>
    </xf>
    <xf numFmtId="1" fontId="2" fillId="0" borderId="7" xfId="0" applyNumberFormat="1" applyFont="1" applyBorder="1" applyAlignment="1">
      <alignment horizontal="center" vertical="top" textRotation="180" wrapText="1"/>
    </xf>
    <xf numFmtId="0" fontId="2" fillId="0" borderId="7" xfId="0" applyFont="1" applyFill="1" applyBorder="1" applyAlignment="1">
      <alignment horizontal="center" vertical="top" textRotation="180" wrapText="1"/>
    </xf>
    <xf numFmtId="164" fontId="2" fillId="0" borderId="7" xfId="0" applyNumberFormat="1" applyFont="1" applyFill="1" applyBorder="1" applyAlignment="1">
      <alignment horizontal="center" vertical="top" textRotation="180" wrapText="1"/>
    </xf>
    <xf numFmtId="1" fontId="2" fillId="11" borderId="0" xfId="0" applyNumberFormat="1" applyFont="1" applyFill="1" applyBorder="1" applyAlignment="1">
      <alignment horizontal="center"/>
    </xf>
    <xf numFmtId="1" fontId="2" fillId="12" borderId="0" xfId="0" applyNumberFormat="1" applyFont="1" applyFill="1" applyBorder="1" applyAlignment="1">
      <alignment horizontal="center" vertical="top" textRotation="180" wrapText="1"/>
    </xf>
    <xf numFmtId="166" fontId="2" fillId="11" borderId="0" xfId="0" applyNumberFormat="1" applyFont="1" applyFill="1" applyBorder="1" applyAlignment="1">
      <alignment horizontal="center"/>
    </xf>
    <xf numFmtId="1" fontId="2" fillId="22" borderId="0" xfId="0" applyNumberFormat="1" applyFont="1" applyFill="1" applyBorder="1" applyAlignment="1">
      <alignment horizontal="center"/>
    </xf>
    <xf numFmtId="1" fontId="7" fillId="23" borderId="0" xfId="0" applyNumberFormat="1" applyFont="1" applyFill="1" applyBorder="1" applyAlignment="1">
      <alignment horizontal="center" vertical="top" textRotation="180" wrapText="1"/>
    </xf>
    <xf numFmtId="166" fontId="2" fillId="33" borderId="0" xfId="0" applyNumberFormat="1" applyFont="1" applyFill="1" applyBorder="1" applyAlignment="1">
      <alignment horizontal="center"/>
    </xf>
    <xf numFmtId="1" fontId="28" fillId="3" borderId="4" xfId="0" applyNumberFormat="1" applyFont="1" applyFill="1" applyBorder="1" applyAlignment="1">
      <alignment horizontal="center" vertical="top" textRotation="180"/>
    </xf>
    <xf numFmtId="164" fontId="28" fillId="0" borderId="4" xfId="0" applyNumberFormat="1" applyFont="1" applyBorder="1" applyAlignment="1">
      <alignment horizontal="center"/>
    </xf>
    <xf numFmtId="164" fontId="28" fillId="29" borderId="4" xfId="0" applyNumberFormat="1" applyFont="1" applyFill="1" applyBorder="1" applyAlignment="1">
      <alignment horizontal="center"/>
    </xf>
    <xf numFmtId="166" fontId="2" fillId="22" borderId="0" xfId="0" applyNumberFormat="1" applyFont="1" applyFill="1" applyBorder="1" applyAlignment="1">
      <alignment horizontal="center"/>
    </xf>
    <xf numFmtId="1" fontId="22" fillId="25" borderId="0" xfId="0" applyNumberFormat="1" applyFont="1" applyFill="1" applyBorder="1" applyAlignment="1">
      <alignment horizontal="center"/>
    </xf>
    <xf numFmtId="21" fontId="22" fillId="25" borderId="0" xfId="0" applyNumberFormat="1" applyFont="1" applyFill="1" applyBorder="1" applyAlignment="1" applyProtection="1"/>
    <xf numFmtId="1" fontId="2" fillId="27" borderId="0" xfId="0" applyNumberFormat="1" applyFont="1" applyFill="1" applyBorder="1" applyAlignment="1">
      <alignment horizontal="center"/>
    </xf>
    <xf numFmtId="166" fontId="2" fillId="27" borderId="0" xfId="0" applyNumberFormat="1" applyFont="1" applyFill="1" applyBorder="1" applyAlignment="1">
      <alignment horizontal="center"/>
    </xf>
    <xf numFmtId="1" fontId="2" fillId="29" borderId="0" xfId="0" applyNumberFormat="1" applyFont="1" applyFill="1" applyBorder="1" applyAlignment="1">
      <alignment horizontal="center"/>
    </xf>
    <xf numFmtId="166" fontId="2" fillId="29" borderId="0" xfId="0" applyNumberFormat="1" applyFont="1" applyFill="1" applyBorder="1" applyAlignment="1">
      <alignment horizontal="center"/>
    </xf>
    <xf numFmtId="166" fontId="3" fillId="3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18" borderId="3" xfId="0" applyNumberFormat="1" applyFont="1" applyFill="1" applyBorder="1" applyAlignment="1" applyProtection="1">
      <alignment horizontal="center"/>
    </xf>
    <xf numFmtId="0" fontId="2" fillId="0" borderId="5" xfId="0" applyFont="1" applyBorder="1" applyAlignment="1">
      <alignment horizontal="left"/>
    </xf>
    <xf numFmtId="0" fontId="2" fillId="0" borderId="20" xfId="0" applyNumberFormat="1" applyFont="1" applyFill="1" applyBorder="1" applyAlignment="1" applyProtection="1">
      <alignment horizontal="center"/>
    </xf>
    <xf numFmtId="20" fontId="2" fillId="7" borderId="0" xfId="0" applyNumberFormat="1" applyFont="1" applyFill="1" applyBorder="1" applyAlignment="1">
      <alignment horizontal="center"/>
    </xf>
    <xf numFmtId="167" fontId="2" fillId="15" borderId="0" xfId="0" applyNumberFormat="1" applyFont="1" applyFill="1" applyBorder="1" applyAlignment="1">
      <alignment horizontal="center"/>
    </xf>
    <xf numFmtId="49" fontId="5" fillId="6" borderId="0" xfId="0" applyNumberFormat="1" applyFont="1" applyFill="1" applyBorder="1" applyAlignment="1">
      <alignment horizontal="center"/>
    </xf>
    <xf numFmtId="21" fontId="2" fillId="16" borderId="0" xfId="0" applyNumberFormat="1" applyFont="1" applyFill="1" applyBorder="1" applyAlignment="1" applyProtection="1">
      <alignment horizontal="center" vertical="center"/>
      <protection locked="0"/>
    </xf>
    <xf numFmtId="167" fontId="2" fillId="0" borderId="0" xfId="0" applyNumberFormat="1" applyFont="1" applyFill="1" applyBorder="1" applyAlignment="1"/>
    <xf numFmtId="167" fontId="8" fillId="0" borderId="0" xfId="0" applyNumberFormat="1" applyFont="1" applyFill="1" applyBorder="1" applyAlignment="1"/>
    <xf numFmtId="168" fontId="2" fillId="17" borderId="0" xfId="0" applyNumberFormat="1" applyFont="1" applyFill="1" applyBorder="1" applyAlignment="1">
      <alignment horizontal="center"/>
    </xf>
    <xf numFmtId="167" fontId="2" fillId="7" borderId="0" xfId="0" applyNumberFormat="1" applyFont="1" applyFill="1" applyBorder="1" applyAlignment="1">
      <alignment horizontal="center"/>
    </xf>
    <xf numFmtId="21" fontId="2" fillId="16" borderId="0" xfId="0" applyNumberFormat="1" applyFont="1" applyFill="1" applyBorder="1" applyAlignment="1" applyProtection="1">
      <alignment horizontal="center" vertical="center" wrapText="1" readingOrder="1"/>
      <protection locked="0"/>
    </xf>
    <xf numFmtId="1" fontId="2" fillId="2" borderId="0" xfId="0" applyNumberFormat="1" applyFont="1" applyFill="1" applyBorder="1" applyAlignment="1">
      <alignment horizontal="center"/>
    </xf>
    <xf numFmtId="168" fontId="2" fillId="7" borderId="0" xfId="0" applyNumberFormat="1" applyFont="1" applyFill="1" applyBorder="1" applyAlignment="1">
      <alignment horizontal="center"/>
    </xf>
    <xf numFmtId="168" fontId="12" fillId="26" borderId="0" xfId="0" applyNumberFormat="1" applyFont="1" applyFill="1" applyBorder="1" applyAlignment="1">
      <alignment horizontal="center"/>
    </xf>
    <xf numFmtId="21" fontId="2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/>
    <xf numFmtId="1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 applyProtection="1"/>
    <xf numFmtId="3" fontId="2" fillId="18" borderId="1" xfId="0" applyNumberFormat="1" applyFont="1" applyFill="1" applyBorder="1" applyAlignment="1" applyProtection="1"/>
    <xf numFmtId="3" fontId="2" fillId="60" borderId="1" xfId="0" applyNumberFormat="1" applyFont="1" applyFill="1" applyBorder="1" applyAlignment="1" applyProtection="1">
      <alignment horizontal="left"/>
    </xf>
    <xf numFmtId="3" fontId="2" fillId="18" borderId="5" xfId="0" applyNumberFormat="1" applyFont="1" applyFill="1" applyBorder="1" applyAlignment="1" applyProtection="1">
      <alignment horizontal="left"/>
    </xf>
    <xf numFmtId="0" fontId="2" fillId="65" borderId="1" xfId="0" applyFont="1" applyFill="1" applyBorder="1" applyAlignment="1">
      <alignment horizontal="center"/>
    </xf>
    <xf numFmtId="1" fontId="2" fillId="65" borderId="1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</xf>
    <xf numFmtId="3" fontId="2" fillId="60" borderId="1" xfId="1" applyNumberFormat="1" applyFont="1" applyFill="1" applyBorder="1" applyAlignment="1" applyProtection="1">
      <alignment horizontal="center"/>
    </xf>
    <xf numFmtId="3" fontId="2" fillId="60" borderId="1" xfId="0" applyNumberFormat="1" applyFont="1" applyFill="1" applyBorder="1" applyAlignment="1" applyProtection="1">
      <alignment horizontal="center"/>
    </xf>
    <xf numFmtId="3" fontId="22" fillId="60" borderId="1" xfId="0" applyNumberFormat="1" applyFont="1" applyFill="1" applyBorder="1" applyAlignment="1" applyProtection="1">
      <alignment horizontal="left"/>
    </xf>
    <xf numFmtId="0" fontId="22" fillId="0" borderId="3" xfId="0" applyNumberFormat="1" applyFont="1" applyFill="1" applyBorder="1" applyAlignment="1" applyProtection="1">
      <alignment horizontal="center"/>
    </xf>
    <xf numFmtId="0" fontId="22" fillId="65" borderId="1" xfId="0" applyFont="1" applyFill="1" applyBorder="1" applyAlignment="1">
      <alignment horizontal="center"/>
    </xf>
    <xf numFmtId="49" fontId="25" fillId="60" borderId="0" xfId="0" applyNumberFormat="1" applyFont="1" applyFill="1" applyBorder="1" applyAlignment="1" applyProtection="1">
      <alignment horizontal="center"/>
    </xf>
    <xf numFmtId="49" fontId="26" fillId="60" borderId="0" xfId="0" applyNumberFormat="1" applyFont="1" applyFill="1" applyBorder="1" applyAlignment="1">
      <alignment horizontal="center"/>
    </xf>
    <xf numFmtId="3" fontId="22" fillId="60" borderId="3" xfId="0" applyNumberFormat="1" applyFont="1" applyFill="1" applyBorder="1" applyAlignment="1" applyProtection="1">
      <alignment horizontal="center"/>
    </xf>
    <xf numFmtId="0" fontId="25" fillId="18" borderId="0" xfId="0" applyNumberFormat="1" applyFont="1" applyFill="1" applyBorder="1" applyAlignment="1">
      <alignment horizontal="center"/>
    </xf>
    <xf numFmtId="168" fontId="22" fillId="63" borderId="1" xfId="0" applyNumberFormat="1" applyFont="1" applyFill="1" applyBorder="1" applyAlignment="1">
      <alignment horizontal="center"/>
    </xf>
    <xf numFmtId="165" fontId="22" fillId="61" borderId="0" xfId="0" applyNumberFormat="1" applyFont="1" applyFill="1" applyBorder="1" applyAlignment="1">
      <alignment horizontal="center"/>
    </xf>
    <xf numFmtId="3" fontId="22" fillId="18" borderId="3" xfId="0" applyNumberFormat="1" applyFont="1" applyFill="1" applyBorder="1" applyAlignment="1" applyProtection="1">
      <alignment horizontal="center"/>
    </xf>
    <xf numFmtId="0" fontId="22" fillId="0" borderId="5" xfId="0" applyFont="1" applyBorder="1" applyAlignment="1">
      <alignment horizontal="left"/>
    </xf>
    <xf numFmtId="0" fontId="22" fillId="0" borderId="20" xfId="0" applyNumberFormat="1" applyFont="1" applyFill="1" applyBorder="1" applyAlignment="1" applyProtection="1">
      <alignment horizontal="center"/>
    </xf>
    <xf numFmtId="168" fontId="2" fillId="63" borderId="1" xfId="0" applyNumberFormat="1" applyFont="1" applyFill="1" applyBorder="1" applyAlignment="1">
      <alignment horizontal="center"/>
    </xf>
    <xf numFmtId="1" fontId="22" fillId="65" borderId="1" xfId="0" applyNumberFormat="1" applyFont="1" applyFill="1" applyBorder="1" applyAlignment="1">
      <alignment horizontal="center"/>
    </xf>
    <xf numFmtId="0" fontId="30" fillId="66" borderId="3" xfId="0" applyFont="1" applyFill="1" applyBorder="1" applyAlignment="1"/>
    <xf numFmtId="0" fontId="30" fillId="36" borderId="5" xfId="0" applyFont="1" applyFill="1" applyBorder="1" applyAlignment="1"/>
    <xf numFmtId="0" fontId="30" fillId="66" borderId="5" xfId="0" applyFont="1" applyFill="1" applyBorder="1" applyAlignment="1"/>
    <xf numFmtId="0" fontId="30" fillId="66" borderId="3" xfId="0" applyFont="1" applyFill="1" applyBorder="1" applyAlignment="1">
      <alignment horizontal="left"/>
    </xf>
    <xf numFmtId="0" fontId="30" fillId="66" borderId="5" xfId="0" applyFont="1" applyFill="1" applyBorder="1" applyAlignment="1">
      <alignment horizontal="center"/>
    </xf>
    <xf numFmtId="0" fontId="30" fillId="66" borderId="20" xfId="0" applyFont="1" applyFill="1" applyBorder="1" applyAlignment="1">
      <alignment horizontal="center"/>
    </xf>
    <xf numFmtId="0" fontId="30" fillId="66" borderId="21" xfId="0" applyFont="1" applyFill="1" applyBorder="1" applyAlignment="1">
      <alignment horizontal="center"/>
    </xf>
    <xf numFmtId="0" fontId="30" fillId="66" borderId="6" xfId="0" applyFont="1" applyFill="1" applyBorder="1" applyAlignment="1">
      <alignment horizontal="center"/>
    </xf>
    <xf numFmtId="0" fontId="30" fillId="66" borderId="22" xfId="0" applyFont="1" applyFill="1" applyBorder="1" applyAlignment="1">
      <alignment horizontal="center"/>
    </xf>
    <xf numFmtId="0" fontId="2" fillId="67" borderId="3" xfId="0" applyFont="1" applyFill="1" applyBorder="1" applyAlignment="1"/>
    <xf numFmtId="0" fontId="2" fillId="67" borderId="3" xfId="0" applyFont="1" applyFill="1" applyBorder="1" applyAlignment="1">
      <alignment horizontal="center"/>
    </xf>
    <xf numFmtId="0" fontId="2" fillId="67" borderId="21" xfId="0" applyFont="1" applyFill="1" applyBorder="1" applyAlignment="1">
      <alignment horizontal="center"/>
    </xf>
    <xf numFmtId="0" fontId="2" fillId="67" borderId="5" xfId="0" applyFont="1" applyFill="1" applyBorder="1" applyAlignment="1">
      <alignment horizontal="center"/>
    </xf>
    <xf numFmtId="0" fontId="2" fillId="67" borderId="20" xfId="0" applyFont="1" applyFill="1" applyBorder="1" applyAlignment="1">
      <alignment horizontal="center"/>
    </xf>
    <xf numFmtId="0" fontId="2" fillId="67" borderId="6" xfId="0" applyFont="1" applyFill="1" applyBorder="1" applyAlignment="1">
      <alignment horizontal="center"/>
    </xf>
    <xf numFmtId="0" fontId="2" fillId="67" borderId="22" xfId="0" applyFont="1" applyFill="1" applyBorder="1" applyAlignment="1">
      <alignment horizontal="center"/>
    </xf>
    <xf numFmtId="0" fontId="2" fillId="67" borderId="5" xfId="0" applyFont="1" applyFill="1" applyBorder="1" applyAlignment="1"/>
    <xf numFmtId="0" fontId="2" fillId="68" borderId="3" xfId="0" applyFont="1" applyFill="1" applyBorder="1" applyAlignment="1"/>
    <xf numFmtId="0" fontId="2" fillId="68" borderId="3" xfId="0" applyFont="1" applyFill="1" applyBorder="1" applyAlignment="1">
      <alignment horizontal="center"/>
    </xf>
    <xf numFmtId="0" fontId="2" fillId="68" borderId="5" xfId="0" applyFont="1" applyFill="1" applyBorder="1" applyAlignment="1">
      <alignment horizontal="center"/>
    </xf>
    <xf numFmtId="0" fontId="2" fillId="68" borderId="20" xfId="0" applyFont="1" applyFill="1" applyBorder="1" applyAlignment="1">
      <alignment horizontal="center"/>
    </xf>
    <xf numFmtId="0" fontId="2" fillId="68" borderId="21" xfId="0" applyFont="1" applyFill="1" applyBorder="1" applyAlignment="1">
      <alignment horizontal="center"/>
    </xf>
    <xf numFmtId="0" fontId="2" fillId="68" borderId="6" xfId="0" applyFont="1" applyFill="1" applyBorder="1" applyAlignment="1">
      <alignment horizontal="center"/>
    </xf>
    <xf numFmtId="0" fontId="2" fillId="68" borderId="22" xfId="0" applyFont="1" applyFill="1" applyBorder="1" applyAlignment="1">
      <alignment horizontal="center"/>
    </xf>
    <xf numFmtId="0" fontId="2" fillId="68" borderId="5" xfId="0" applyFont="1" applyFill="1" applyBorder="1" applyAlignment="1"/>
    <xf numFmtId="20" fontId="2" fillId="7" borderId="4" xfId="0" applyNumberFormat="1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167" fontId="2" fillId="0" borderId="3" xfId="0" applyNumberFormat="1" applyFont="1" applyFill="1" applyBorder="1" applyAlignment="1">
      <alignment horizontal="center"/>
    </xf>
    <xf numFmtId="167" fontId="22" fillId="0" borderId="1" xfId="0" applyNumberFormat="1" applyFont="1" applyFill="1" applyBorder="1" applyAlignment="1">
      <alignment horizontal="center"/>
    </xf>
    <xf numFmtId="167" fontId="2" fillId="0" borderId="4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 applyProtection="1">
      <alignment horizontal="left"/>
    </xf>
    <xf numFmtId="3" fontId="2" fillId="0" borderId="3" xfId="0" applyNumberFormat="1" applyFont="1" applyFill="1" applyBorder="1" applyAlignment="1" applyProtection="1">
      <alignment horizontal="center"/>
    </xf>
    <xf numFmtId="1" fontId="2" fillId="69" borderId="1" xfId="0" applyNumberFormat="1" applyFont="1" applyFill="1" applyBorder="1" applyAlignment="1">
      <alignment horizontal="center"/>
    </xf>
    <xf numFmtId="167" fontId="2" fillId="61" borderId="1" xfId="0" applyNumberFormat="1" applyFont="1" applyFill="1" applyBorder="1" applyAlignment="1">
      <alignment horizontal="center"/>
    </xf>
    <xf numFmtId="21" fontId="2" fillId="60" borderId="1" xfId="0" applyNumberFormat="1" applyFont="1" applyFill="1" applyBorder="1" applyAlignment="1" applyProtection="1">
      <alignment horizontal="center" vertical="center"/>
      <protection locked="0"/>
    </xf>
    <xf numFmtId="165" fontId="2" fillId="60" borderId="1" xfId="0" applyNumberFormat="1" applyFont="1" applyFill="1" applyBorder="1" applyAlignment="1"/>
    <xf numFmtId="168" fontId="2" fillId="70" borderId="1" xfId="0" applyNumberFormat="1" applyFont="1" applyFill="1" applyBorder="1" applyAlignment="1">
      <alignment horizontal="center"/>
    </xf>
    <xf numFmtId="165" fontId="2" fillId="61" borderId="1" xfId="0" applyNumberFormat="1" applyFont="1" applyFill="1" applyBorder="1" applyAlignment="1">
      <alignment horizontal="center"/>
    </xf>
    <xf numFmtId="169" fontId="2" fillId="60" borderId="1" xfId="0" applyNumberFormat="1" applyFont="1" applyFill="1" applyBorder="1" applyAlignment="1">
      <alignment vertical="center"/>
    </xf>
    <xf numFmtId="169" fontId="22" fillId="60" borderId="1" xfId="0" applyNumberFormat="1" applyFont="1" applyFill="1" applyBorder="1" applyAlignment="1">
      <alignment vertical="center"/>
    </xf>
    <xf numFmtId="0" fontId="2" fillId="69" borderId="1" xfId="0" applyFont="1" applyFill="1" applyBorder="1" applyAlignment="1">
      <alignment horizontal="center"/>
    </xf>
    <xf numFmtId="21" fontId="2" fillId="6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41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1" fontId="2" fillId="72" borderId="1" xfId="0" applyNumberFormat="1" applyFont="1" applyFill="1" applyBorder="1" applyAlignment="1" applyProtection="1">
      <alignment horizontal="center" vertical="center" wrapText="1" readingOrder="1"/>
      <protection locked="0"/>
    </xf>
    <xf numFmtId="167" fontId="2" fillId="72" borderId="1" xfId="0" applyNumberFormat="1" applyFont="1" applyFill="1" applyBorder="1" applyAlignment="1">
      <alignment horizontal="center"/>
    </xf>
    <xf numFmtId="167" fontId="2" fillId="72" borderId="4" xfId="0" applyNumberFormat="1" applyFont="1" applyFill="1" applyBorder="1" applyAlignment="1">
      <alignment horizontal="center"/>
    </xf>
    <xf numFmtId="0" fontId="3" fillId="34" borderId="5" xfId="0" applyFont="1" applyFill="1" applyBorder="1" applyAlignment="1">
      <alignment horizontal="center"/>
    </xf>
    <xf numFmtId="0" fontId="3" fillId="34" borderId="5" xfId="0" applyFont="1" applyFill="1" applyBorder="1" applyAlignment="1"/>
    <xf numFmtId="0" fontId="3" fillId="37" borderId="5" xfId="0" applyFont="1" applyFill="1" applyBorder="1" applyAlignment="1"/>
    <xf numFmtId="0" fontId="3" fillId="58" borderId="1" xfId="0" applyFont="1" applyFill="1" applyBorder="1" applyAlignment="1">
      <alignment horizontal="center" vertical="center" textRotation="180"/>
    </xf>
    <xf numFmtId="0" fontId="31" fillId="0" borderId="0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11" borderId="0" xfId="0" applyFont="1" applyFill="1" applyBorder="1" applyAlignment="1">
      <alignment horizontal="center"/>
    </xf>
    <xf numFmtId="167" fontId="2" fillId="11" borderId="0" xfId="0" applyNumberFormat="1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1" fontId="2" fillId="6" borderId="1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2" borderId="0" xfId="0" applyFont="1" applyFill="1" applyBorder="1" applyAlignment="1">
      <alignment horizontal="center"/>
    </xf>
    <xf numFmtId="168" fontId="2" fillId="32" borderId="0" xfId="0" applyNumberFormat="1" applyFont="1" applyFill="1" applyBorder="1" applyAlignment="1">
      <alignment horizontal="center"/>
    </xf>
    <xf numFmtId="167" fontId="2" fillId="32" borderId="0" xfId="0" applyNumberFormat="1" applyFont="1" applyFill="1" applyBorder="1" applyAlignment="1">
      <alignment horizontal="center"/>
    </xf>
    <xf numFmtId="0" fontId="22" fillId="32" borderId="0" xfId="0" applyFont="1" applyFill="1" applyBorder="1" applyAlignment="1">
      <alignment horizontal="center"/>
    </xf>
    <xf numFmtId="0" fontId="2" fillId="32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2" fillId="18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2" fillId="60" borderId="1" xfId="0" applyNumberFormat="1" applyFont="1" applyFill="1" applyBorder="1" applyAlignment="1">
      <alignment horizontal="center"/>
    </xf>
    <xf numFmtId="165" fontId="7" fillId="60" borderId="1" xfId="0" applyNumberFormat="1" applyFont="1" applyFill="1" applyBorder="1" applyAlignment="1"/>
    <xf numFmtId="1" fontId="2" fillId="60" borderId="1" xfId="0" applyNumberFormat="1" applyFont="1" applyFill="1" applyBorder="1" applyAlignment="1">
      <alignment horizontal="center"/>
    </xf>
    <xf numFmtId="0" fontId="2" fillId="25" borderId="0" xfId="0" applyFont="1" applyFill="1" applyBorder="1" applyAlignment="1">
      <alignment horizontal="center"/>
    </xf>
    <xf numFmtId="168" fontId="2" fillId="25" borderId="0" xfId="0" applyNumberFormat="1" applyFont="1" applyFill="1" applyBorder="1" applyAlignment="1">
      <alignment horizontal="center"/>
    </xf>
    <xf numFmtId="167" fontId="2" fillId="25" borderId="0" xfId="0" applyNumberFormat="1" applyFont="1" applyFill="1" applyBorder="1" applyAlignment="1">
      <alignment horizontal="center"/>
    </xf>
    <xf numFmtId="0" fontId="22" fillId="25" borderId="0" xfId="0" applyFont="1" applyFill="1" applyBorder="1" applyAlignment="1">
      <alignment horizontal="center"/>
    </xf>
    <xf numFmtId="0" fontId="2" fillId="25" borderId="8" xfId="0" applyFont="1" applyFill="1" applyBorder="1" applyAlignment="1">
      <alignment horizontal="center"/>
    </xf>
    <xf numFmtId="49" fontId="2" fillId="6" borderId="1" xfId="0" applyNumberFormat="1" applyFont="1" applyFill="1" applyBorder="1" applyAlignment="1" applyProtection="1">
      <alignment horizontal="center"/>
    </xf>
    <xf numFmtId="167" fontId="7" fillId="0" borderId="1" xfId="0" applyNumberFormat="1" applyFont="1" applyFill="1" applyBorder="1" applyAlignment="1">
      <alignment horizontal="center"/>
    </xf>
    <xf numFmtId="167" fontId="22" fillId="18" borderId="0" xfId="0" applyNumberFormat="1" applyFont="1" applyFill="1" applyBorder="1" applyAlignment="1">
      <alignment horizontal="center"/>
    </xf>
    <xf numFmtId="49" fontId="22" fillId="60" borderId="0" xfId="0" applyNumberFormat="1" applyFont="1" applyFill="1" applyBorder="1" applyAlignment="1" applyProtection="1">
      <alignment horizontal="center"/>
    </xf>
    <xf numFmtId="168" fontId="22" fillId="25" borderId="0" xfId="0" applyNumberFormat="1" applyFont="1" applyFill="1" applyBorder="1" applyAlignment="1">
      <alignment horizontal="center"/>
    </xf>
    <xf numFmtId="0" fontId="22" fillId="25" borderId="8" xfId="0" applyFont="1" applyFill="1" applyBorder="1" applyAlignment="1">
      <alignment horizontal="center"/>
    </xf>
    <xf numFmtId="0" fontId="7" fillId="31" borderId="0" xfId="0" applyFont="1" applyFill="1" applyBorder="1" applyAlignment="1">
      <alignment horizontal="center"/>
    </xf>
    <xf numFmtId="167" fontId="7" fillId="31" borderId="0" xfId="0" applyNumberFormat="1" applyFont="1" applyFill="1" applyBorder="1" applyAlignment="1">
      <alignment horizontal="center"/>
    </xf>
    <xf numFmtId="0" fontId="22" fillId="31" borderId="0" xfId="0" applyFont="1" applyFill="1" applyBorder="1" applyAlignment="1">
      <alignment horizontal="center"/>
    </xf>
    <xf numFmtId="168" fontId="7" fillId="31" borderId="0" xfId="0" applyNumberFormat="1" applyFont="1" applyFill="1" applyBorder="1" applyAlignment="1">
      <alignment horizontal="center"/>
    </xf>
    <xf numFmtId="0" fontId="7" fillId="31" borderId="8" xfId="0" applyFont="1" applyFill="1" applyBorder="1" applyAlignment="1">
      <alignment horizontal="center"/>
    </xf>
    <xf numFmtId="0" fontId="2" fillId="31" borderId="0" xfId="0" applyFont="1" applyFill="1" applyBorder="1" applyAlignment="1">
      <alignment horizontal="center"/>
    </xf>
    <xf numFmtId="168" fontId="2" fillId="31" borderId="0" xfId="0" applyNumberFormat="1" applyFont="1" applyFill="1" applyBorder="1" applyAlignment="1">
      <alignment horizontal="center"/>
    </xf>
    <xf numFmtId="0" fontId="7" fillId="29" borderId="0" xfId="0" applyFont="1" applyFill="1" applyBorder="1" applyAlignment="1">
      <alignment horizontal="center"/>
    </xf>
    <xf numFmtId="167" fontId="7" fillId="29" borderId="0" xfId="0" applyNumberFormat="1" applyFont="1" applyFill="1" applyBorder="1" applyAlignment="1">
      <alignment horizontal="center"/>
    </xf>
    <xf numFmtId="168" fontId="2" fillId="29" borderId="0" xfId="0" applyNumberFormat="1" applyFont="1" applyFill="1" applyBorder="1" applyAlignment="1">
      <alignment horizontal="center"/>
    </xf>
    <xf numFmtId="0" fontId="7" fillId="29" borderId="8" xfId="0" applyFont="1" applyFill="1" applyBorder="1" applyAlignment="1">
      <alignment horizontal="center"/>
    </xf>
    <xf numFmtId="168" fontId="7" fillId="24" borderId="0" xfId="0" applyNumberFormat="1" applyFont="1" applyFill="1" applyBorder="1" applyAlignment="1">
      <alignment horizontal="center"/>
    </xf>
    <xf numFmtId="167" fontId="7" fillId="24" borderId="0" xfId="0" applyNumberFormat="1" applyFont="1" applyFill="1" applyBorder="1" applyAlignment="1">
      <alignment horizontal="center"/>
    </xf>
    <xf numFmtId="49" fontId="2" fillId="72" borderId="1" xfId="0" applyNumberFormat="1" applyFont="1" applyFill="1" applyBorder="1" applyAlignment="1">
      <alignment horizontal="center"/>
    </xf>
    <xf numFmtId="168" fontId="7" fillId="29" borderId="0" xfId="0" applyNumberFormat="1" applyFont="1" applyFill="1" applyBorder="1" applyAlignment="1">
      <alignment horizontal="center"/>
    </xf>
    <xf numFmtId="168" fontId="7" fillId="30" borderId="0" xfId="0" applyNumberFormat="1" applyFont="1" applyFill="1" applyBorder="1" applyAlignment="1">
      <alignment horizontal="center"/>
    </xf>
    <xf numFmtId="167" fontId="7" fillId="30" borderId="0" xfId="0" applyNumberFormat="1" applyFont="1" applyFill="1" applyBorder="1" applyAlignment="1">
      <alignment horizontal="center"/>
    </xf>
    <xf numFmtId="168" fontId="7" fillId="30" borderId="8" xfId="0" applyNumberFormat="1" applyFont="1" applyFill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49" fontId="2" fillId="72" borderId="4" xfId="0" applyNumberFormat="1" applyFont="1" applyFill="1" applyBorder="1" applyAlignment="1">
      <alignment horizontal="center"/>
    </xf>
    <xf numFmtId="167" fontId="7" fillId="0" borderId="4" xfId="0" applyNumberFormat="1" applyFont="1" applyFill="1" applyBorder="1" applyAlignment="1">
      <alignment horizontal="center"/>
    </xf>
    <xf numFmtId="9" fontId="31" fillId="0" borderId="0" xfId="2" applyFont="1" applyFill="1" applyBorder="1" applyAlignment="1">
      <alignment horizontal="center"/>
    </xf>
    <xf numFmtId="1" fontId="2" fillId="0" borderId="0" xfId="0" applyNumberFormat="1" applyFont="1" applyBorder="1"/>
    <xf numFmtId="1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7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8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7" fillId="50" borderId="31" xfId="0" applyFont="1" applyFill="1" applyBorder="1" applyAlignment="1">
      <alignment horizontal="left"/>
    </xf>
    <xf numFmtId="0" fontId="7" fillId="50" borderId="32" xfId="0" applyFont="1" applyFill="1" applyBorder="1" applyAlignment="1">
      <alignment horizontal="left"/>
    </xf>
    <xf numFmtId="0" fontId="7" fillId="50" borderId="1" xfId="0" applyFont="1" applyFill="1" applyBorder="1" applyAlignment="1">
      <alignment horizontal="left"/>
    </xf>
    <xf numFmtId="0" fontId="7" fillId="50" borderId="26" xfId="0" applyFont="1" applyFill="1" applyBorder="1" applyAlignment="1">
      <alignment horizontal="left"/>
    </xf>
    <xf numFmtId="167" fontId="7" fillId="0" borderId="1" xfId="0" applyNumberFormat="1" applyFont="1" applyFill="1" applyBorder="1" applyAlignment="1"/>
    <xf numFmtId="49" fontId="2" fillId="6" borderId="0" xfId="0" applyNumberFormat="1" applyFont="1" applyFill="1" applyBorder="1" applyAlignment="1">
      <alignment horizontal="center"/>
    </xf>
    <xf numFmtId="49" fontId="22" fillId="60" borderId="0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" fillId="72" borderId="0" xfId="0" applyFont="1" applyFill="1" applyAlignment="1">
      <alignment horizontal="center"/>
    </xf>
    <xf numFmtId="0" fontId="32" fillId="72" borderId="0" xfId="0" applyFont="1" applyFill="1" applyAlignment="1">
      <alignment horizontal="center"/>
    </xf>
    <xf numFmtId="21" fontId="32" fillId="72" borderId="0" xfId="0" applyNumberFormat="1" applyFont="1" applyFill="1" applyAlignment="1">
      <alignment horizontal="center"/>
    </xf>
    <xf numFmtId="0" fontId="32" fillId="0" borderId="0" xfId="0" quotePrefix="1" applyFont="1" applyAlignment="1">
      <alignment horizontal="center"/>
    </xf>
    <xf numFmtId="21" fontId="22" fillId="72" borderId="0" xfId="0" applyNumberFormat="1" applyFont="1" applyFill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72" borderId="0" xfId="0" applyFont="1" applyFill="1" applyAlignment="1">
      <alignment horizontal="center"/>
    </xf>
    <xf numFmtId="167" fontId="2" fillId="73" borderId="1" xfId="0" applyNumberFormat="1" applyFont="1" applyFill="1" applyBorder="1" applyAlignment="1">
      <alignment horizontal="center"/>
    </xf>
    <xf numFmtId="49" fontId="22" fillId="6" borderId="1" xfId="0" applyNumberFormat="1" applyFont="1" applyFill="1" applyBorder="1" applyAlignment="1" applyProtection="1">
      <alignment horizontal="center"/>
    </xf>
    <xf numFmtId="49" fontId="22" fillId="6" borderId="1" xfId="0" applyNumberFormat="1" applyFont="1" applyFill="1" applyBorder="1" applyAlignment="1">
      <alignment horizontal="center"/>
    </xf>
    <xf numFmtId="20" fontId="28" fillId="74" borderId="1" xfId="0" applyNumberFormat="1" applyFont="1" applyFill="1" applyBorder="1" applyAlignment="1">
      <alignment horizontal="center"/>
    </xf>
    <xf numFmtId="166" fontId="2" fillId="74" borderId="1" xfId="0" applyNumberFormat="1" applyFont="1" applyFill="1" applyBorder="1" applyAlignment="1">
      <alignment horizontal="center"/>
    </xf>
    <xf numFmtId="0" fontId="2" fillId="72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72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72" borderId="1" xfId="0" applyFont="1" applyFill="1" applyBorder="1" applyAlignment="1">
      <alignment horizontal="center"/>
    </xf>
    <xf numFmtId="0" fontId="22" fillId="72" borderId="1" xfId="0" applyFont="1" applyFill="1" applyBorder="1" applyAlignment="1">
      <alignment horizontal="center"/>
    </xf>
    <xf numFmtId="21" fontId="22" fillId="72" borderId="1" xfId="0" applyNumberFormat="1" applyFont="1" applyFill="1" applyBorder="1" applyAlignment="1">
      <alignment horizontal="center"/>
    </xf>
    <xf numFmtId="0" fontId="2" fillId="72" borderId="1" xfId="0" applyNumberFormat="1" applyFont="1" applyFill="1" applyBorder="1" applyAlignment="1">
      <alignment horizontal="center"/>
    </xf>
    <xf numFmtId="21" fontId="32" fillId="75" borderId="1" xfId="0" applyNumberFormat="1" applyFont="1" applyFill="1" applyBorder="1" applyAlignment="1">
      <alignment horizontal="center"/>
    </xf>
    <xf numFmtId="21" fontId="32" fillId="72" borderId="1" xfId="0" applyNumberFormat="1" applyFont="1" applyFill="1" applyBorder="1" applyAlignment="1">
      <alignment horizontal="center"/>
    </xf>
    <xf numFmtId="21" fontId="22" fillId="75" borderId="1" xfId="0" applyNumberFormat="1" applyFont="1" applyFill="1" applyBorder="1" applyAlignment="1">
      <alignment horizontal="center"/>
    </xf>
    <xf numFmtId="21" fontId="2" fillId="72" borderId="1" xfId="0" applyNumberFormat="1" applyFont="1" applyFill="1" applyBorder="1" applyAlignment="1">
      <alignment horizontal="center"/>
    </xf>
    <xf numFmtId="21" fontId="2" fillId="72" borderId="1" xfId="0" applyNumberFormat="1" applyFont="1" applyFill="1" applyBorder="1" applyAlignment="1" applyProtection="1">
      <alignment horizontal="center" vertical="center"/>
      <protection locked="0"/>
    </xf>
    <xf numFmtId="167" fontId="32" fillId="72" borderId="1" xfId="0" applyNumberFormat="1" applyFont="1" applyFill="1" applyBorder="1" applyAlignment="1">
      <alignment horizontal="center"/>
    </xf>
    <xf numFmtId="21" fontId="33" fillId="72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32" fillId="0" borderId="1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center"/>
    </xf>
    <xf numFmtId="0" fontId="2" fillId="60" borderId="1" xfId="0" applyNumberFormat="1" applyFont="1" applyFill="1" applyBorder="1" applyAlignment="1" applyProtection="1">
      <alignment horizontal="center"/>
    </xf>
    <xf numFmtId="0" fontId="2" fillId="60" borderId="0" xfId="0" applyFont="1" applyFill="1" applyBorder="1" applyAlignment="1">
      <alignment horizontal="center"/>
    </xf>
    <xf numFmtId="166" fontId="2" fillId="60" borderId="1" xfId="0" applyNumberFormat="1" applyFont="1" applyFill="1" applyBorder="1" applyAlignment="1">
      <alignment horizontal="center"/>
    </xf>
    <xf numFmtId="0" fontId="2" fillId="60" borderId="1" xfId="0" applyNumberFormat="1" applyFont="1" applyFill="1" applyBorder="1" applyAlignment="1">
      <alignment horizontal="center"/>
    </xf>
    <xf numFmtId="167" fontId="2" fillId="60" borderId="1" xfId="0" applyNumberFormat="1" applyFont="1" applyFill="1" applyBorder="1" applyAlignment="1"/>
    <xf numFmtId="167" fontId="7" fillId="60" borderId="1" xfId="0" applyNumberFormat="1" applyFont="1" applyFill="1" applyBorder="1" applyAlignment="1"/>
    <xf numFmtId="21" fontId="2" fillId="60" borderId="1" xfId="0" applyNumberFormat="1" applyFont="1" applyFill="1" applyBorder="1" applyAlignment="1" applyProtection="1">
      <alignment horizontal="center" vertical="center" wrapText="1" readingOrder="1"/>
      <protection locked="0"/>
    </xf>
    <xf numFmtId="167" fontId="22" fillId="60" borderId="1" xfId="0" applyNumberFormat="1" applyFont="1" applyFill="1" applyBorder="1" applyAlignment="1"/>
    <xf numFmtId="168" fontId="2" fillId="61" borderId="4" xfId="0" applyNumberFormat="1" applyFont="1" applyFill="1" applyBorder="1" applyAlignment="1">
      <alignment horizontal="center"/>
    </xf>
    <xf numFmtId="168" fontId="29" fillId="61" borderId="1" xfId="0" applyNumberFormat="1" applyFont="1" applyFill="1" applyBorder="1" applyAlignment="1">
      <alignment horizontal="center"/>
    </xf>
    <xf numFmtId="1" fontId="2" fillId="71" borderId="1" xfId="0" applyNumberFormat="1" applyFont="1" applyFill="1" applyBorder="1" applyAlignment="1">
      <alignment horizontal="center" vertical="top" textRotation="180" wrapText="1"/>
    </xf>
    <xf numFmtId="3" fontId="2" fillId="69" borderId="3" xfId="0" applyNumberFormat="1" applyFont="1" applyFill="1" applyBorder="1" applyAlignment="1" applyProtection="1">
      <alignment horizontal="center"/>
    </xf>
    <xf numFmtId="0" fontId="2" fillId="69" borderId="5" xfId="0" applyFont="1" applyFill="1" applyBorder="1" applyAlignment="1">
      <alignment horizontal="left"/>
    </xf>
    <xf numFmtId="0" fontId="2" fillId="69" borderId="20" xfId="0" applyNumberFormat="1" applyFont="1" applyFill="1" applyBorder="1" applyAlignment="1" applyProtection="1">
      <alignment horizontal="center"/>
    </xf>
    <xf numFmtId="168" fontId="2" fillId="69" borderId="0" xfId="0" applyNumberFormat="1" applyFont="1" applyFill="1" applyBorder="1" applyAlignment="1">
      <alignment horizontal="center"/>
    </xf>
    <xf numFmtId="167" fontId="2" fillId="69" borderId="0" xfId="0" applyNumberFormat="1" applyFont="1" applyFill="1" applyBorder="1" applyAlignment="1">
      <alignment horizontal="center"/>
    </xf>
    <xf numFmtId="20" fontId="2" fillId="69" borderId="0" xfId="0" applyNumberFormat="1" applyFont="1" applyFill="1" applyBorder="1" applyAlignment="1">
      <alignment horizontal="center"/>
    </xf>
    <xf numFmtId="49" fontId="2" fillId="69" borderId="0" xfId="0" applyNumberFormat="1" applyFont="1" applyFill="1" applyBorder="1" applyAlignment="1">
      <alignment horizontal="center"/>
    </xf>
    <xf numFmtId="21" fontId="2" fillId="69" borderId="0" xfId="0" applyNumberFormat="1" applyFont="1" applyFill="1" applyBorder="1" applyAlignment="1" applyProtection="1">
      <alignment horizontal="center" vertical="center"/>
      <protection locked="0"/>
    </xf>
    <xf numFmtId="167" fontId="2" fillId="69" borderId="0" xfId="0" applyNumberFormat="1" applyFont="1" applyFill="1" applyBorder="1" applyAlignment="1"/>
    <xf numFmtId="167" fontId="7" fillId="69" borderId="0" xfId="0" applyNumberFormat="1" applyFont="1" applyFill="1" applyBorder="1" applyAlignment="1"/>
    <xf numFmtId="21" fontId="2" fillId="69" borderId="0" xfId="0" applyNumberFormat="1" applyFont="1" applyFill="1" applyBorder="1" applyAlignment="1" applyProtection="1">
      <alignment horizontal="center" vertical="center" wrapText="1" readingOrder="1"/>
      <protection locked="0"/>
    </xf>
    <xf numFmtId="1" fontId="2" fillId="69" borderId="0" xfId="0" applyNumberFormat="1" applyFont="1" applyFill="1" applyBorder="1" applyAlignment="1">
      <alignment horizontal="center"/>
    </xf>
    <xf numFmtId="168" fontId="12" fillId="69" borderId="0" xfId="0" applyNumberFormat="1" applyFont="1" applyFill="1" applyBorder="1" applyAlignment="1">
      <alignment horizontal="center"/>
    </xf>
    <xf numFmtId="21" fontId="2" fillId="69" borderId="0" xfId="0" applyNumberFormat="1" applyFont="1" applyFill="1" applyBorder="1" applyAlignment="1">
      <alignment horizontal="center"/>
    </xf>
    <xf numFmtId="21" fontId="2" fillId="69" borderId="1" xfId="0" applyNumberFormat="1" applyFont="1" applyFill="1" applyBorder="1" applyAlignment="1">
      <alignment horizontal="center"/>
    </xf>
    <xf numFmtId="1" fontId="2" fillId="69" borderId="0" xfId="0" applyNumberFormat="1" applyFont="1" applyFill="1" applyBorder="1" applyAlignment="1">
      <alignment horizontal="center" vertical="top" textRotation="180" wrapText="1"/>
    </xf>
    <xf numFmtId="1" fontId="2" fillId="5" borderId="5" xfId="0" applyNumberFormat="1" applyFont="1" applyFill="1" applyBorder="1" applyAlignment="1">
      <alignment horizontal="center"/>
    </xf>
    <xf numFmtId="1" fontId="2" fillId="13" borderId="20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167" fontId="2" fillId="72" borderId="0" xfId="0" applyNumberFormat="1" applyFont="1" applyFill="1" applyBorder="1" applyAlignment="1">
      <alignment horizontal="center"/>
    </xf>
    <xf numFmtId="49" fontId="2" fillId="72" borderId="0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" fontId="2" fillId="19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29" borderId="0" xfId="0" applyNumberFormat="1" applyFont="1" applyFill="1" applyBorder="1" applyAlignment="1">
      <alignment horizontal="center"/>
    </xf>
    <xf numFmtId="166" fontId="2" fillId="75" borderId="1" xfId="0" applyNumberFormat="1" applyFont="1" applyFill="1" applyBorder="1" applyAlignment="1">
      <alignment horizontal="center"/>
    </xf>
    <xf numFmtId="166" fontId="22" fillId="7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73" borderId="0" xfId="0" applyNumberFormat="1" applyFont="1" applyFill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2" fillId="41" borderId="5" xfId="0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2" fillId="29" borderId="15" xfId="0" applyFont="1" applyFill="1" applyBorder="1" applyAlignment="1">
      <alignment horizontal="center"/>
    </xf>
    <xf numFmtId="0" fontId="2" fillId="29" borderId="16" xfId="0" applyFont="1" applyFill="1" applyBorder="1" applyAlignment="1">
      <alignment horizontal="center"/>
    </xf>
    <xf numFmtId="0" fontId="2" fillId="29" borderId="1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4" borderId="5" xfId="0" applyFont="1" applyFill="1" applyBorder="1" applyAlignment="1">
      <alignment horizontal="center"/>
    </xf>
    <xf numFmtId="0" fontId="2" fillId="48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53" borderId="18" xfId="0" applyFont="1" applyFill="1" applyBorder="1" applyAlignment="1">
      <alignment horizontal="center"/>
    </xf>
    <xf numFmtId="0" fontId="3" fillId="53" borderId="16" xfId="0" applyFont="1" applyFill="1" applyBorder="1" applyAlignment="1">
      <alignment horizontal="center"/>
    </xf>
    <xf numFmtId="0" fontId="3" fillId="53" borderId="19" xfId="0" applyFont="1" applyFill="1" applyBorder="1" applyAlignment="1">
      <alignment horizontal="center"/>
    </xf>
    <xf numFmtId="0" fontId="3" fillId="54" borderId="18" xfId="0" applyFont="1" applyFill="1" applyBorder="1" applyAlignment="1">
      <alignment horizontal="center"/>
    </xf>
    <xf numFmtId="0" fontId="3" fillId="54" borderId="16" xfId="0" applyFont="1" applyFill="1" applyBorder="1" applyAlignment="1">
      <alignment horizontal="center"/>
    </xf>
    <xf numFmtId="0" fontId="3" fillId="54" borderId="17" xfId="0" applyFont="1" applyFill="1" applyBorder="1" applyAlignment="1">
      <alignment horizontal="center"/>
    </xf>
    <xf numFmtId="0" fontId="2" fillId="59" borderId="11" xfId="0" applyFont="1" applyFill="1" applyBorder="1" applyAlignment="1">
      <alignment horizontal="center" vertical="center" textRotation="180"/>
    </xf>
    <xf numFmtId="0" fontId="2" fillId="59" borderId="4" xfId="0" applyFont="1" applyFill="1" applyBorder="1" applyAlignment="1">
      <alignment horizontal="center" vertical="center" textRotation="180"/>
    </xf>
    <xf numFmtId="0" fontId="2" fillId="4" borderId="7" xfId="0" applyFont="1" applyFill="1" applyBorder="1" applyAlignment="1">
      <alignment horizontal="center" vertical="center" textRotation="180"/>
    </xf>
    <xf numFmtId="0" fontId="2" fillId="4" borderId="11" xfId="0" applyFont="1" applyFill="1" applyBorder="1" applyAlignment="1">
      <alignment horizontal="center" vertical="center" textRotation="180"/>
    </xf>
    <xf numFmtId="0" fontId="2" fillId="4" borderId="4" xfId="0" applyFont="1" applyFill="1" applyBorder="1" applyAlignment="1">
      <alignment horizontal="center" vertical="center" textRotation="180"/>
    </xf>
    <xf numFmtId="0" fontId="2" fillId="57" borderId="25" xfId="0" applyFont="1" applyFill="1" applyBorder="1" applyAlignment="1">
      <alignment horizontal="center" vertical="top" textRotation="180"/>
    </xf>
    <xf numFmtId="0" fontId="2" fillId="57" borderId="11" xfId="0" applyFont="1" applyFill="1" applyBorder="1" applyAlignment="1">
      <alignment horizontal="center" vertical="top" textRotation="180"/>
    </xf>
    <xf numFmtId="0" fontId="2" fillId="57" borderId="4" xfId="0" applyFont="1" applyFill="1" applyBorder="1" applyAlignment="1">
      <alignment horizontal="center" vertical="top" textRotation="180"/>
    </xf>
    <xf numFmtId="0" fontId="2" fillId="57" borderId="25" xfId="0" applyFont="1" applyFill="1" applyBorder="1" applyAlignment="1">
      <alignment horizontal="center" vertical="center" textRotation="180"/>
    </xf>
    <xf numFmtId="0" fontId="2" fillId="57" borderId="11" xfId="0" applyFont="1" applyFill="1" applyBorder="1" applyAlignment="1">
      <alignment horizontal="center" vertical="center" textRotation="180"/>
    </xf>
    <xf numFmtId="0" fontId="2" fillId="57" borderId="4" xfId="0" applyFont="1" applyFill="1" applyBorder="1" applyAlignment="1">
      <alignment horizontal="center" vertical="center" textRotation="180"/>
    </xf>
    <xf numFmtId="0" fontId="2" fillId="7" borderId="11" xfId="0" applyFont="1" applyFill="1" applyBorder="1" applyAlignment="1">
      <alignment horizontal="center" vertical="center" textRotation="180"/>
    </xf>
    <xf numFmtId="0" fontId="2" fillId="7" borderId="4" xfId="0" applyFont="1" applyFill="1" applyBorder="1" applyAlignment="1">
      <alignment horizontal="center" vertical="center" textRotation="180"/>
    </xf>
    <xf numFmtId="16" fontId="2" fillId="0" borderId="3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9" fillId="50" borderId="33" xfId="0" applyFont="1" applyFill="1" applyBorder="1" applyAlignment="1">
      <alignment horizontal="center"/>
    </xf>
    <xf numFmtId="0" fontId="9" fillId="50" borderId="34" xfId="0" applyFont="1" applyFill="1" applyBorder="1" applyAlignment="1">
      <alignment horizontal="center"/>
    </xf>
    <xf numFmtId="0" fontId="9" fillId="50" borderId="35" xfId="0" applyFont="1" applyFill="1" applyBorder="1" applyAlignment="1">
      <alignment horizontal="center"/>
    </xf>
    <xf numFmtId="0" fontId="9" fillId="50" borderId="36" xfId="0" applyFont="1" applyFill="1" applyBorder="1" applyAlignment="1">
      <alignment horizontal="center"/>
    </xf>
    <xf numFmtId="0" fontId="9" fillId="50" borderId="5" xfId="0" applyFont="1" applyFill="1" applyBorder="1" applyAlignment="1">
      <alignment horizontal="center"/>
    </xf>
    <xf numFmtId="0" fontId="9" fillId="50" borderId="20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2" fillId="40" borderId="5" xfId="0" applyFont="1" applyFill="1" applyBorder="1" applyAlignment="1">
      <alignment horizontal="center"/>
    </xf>
    <xf numFmtId="0" fontId="2" fillId="34" borderId="5" xfId="0" applyFont="1" applyFill="1" applyBorder="1" applyAlignment="1">
      <alignment horizontal="center"/>
    </xf>
    <xf numFmtId="0" fontId="4" fillId="34" borderId="5" xfId="0" applyFont="1" applyFill="1" applyBorder="1" applyAlignment="1">
      <alignment horizontal="center"/>
    </xf>
    <xf numFmtId="0" fontId="2" fillId="36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top" textRotation="180" wrapText="1"/>
    </xf>
    <xf numFmtId="0" fontId="2" fillId="4" borderId="11" xfId="0" applyFont="1" applyFill="1" applyBorder="1" applyAlignment="1">
      <alignment horizontal="center" vertical="top" textRotation="180" wrapText="1"/>
    </xf>
    <xf numFmtId="0" fontId="2" fillId="4" borderId="4" xfId="0" applyFont="1" applyFill="1" applyBorder="1" applyAlignment="1">
      <alignment horizontal="center" vertical="top" textRotation="180" wrapText="1"/>
    </xf>
    <xf numFmtId="0" fontId="2" fillId="57" borderId="25" xfId="0" applyFont="1" applyFill="1" applyBorder="1" applyAlignment="1">
      <alignment horizontal="center" vertical="top" textRotation="180" wrapText="1"/>
    </xf>
    <xf numFmtId="0" fontId="2" fillId="57" borderId="11" xfId="0" applyFont="1" applyFill="1" applyBorder="1" applyAlignment="1">
      <alignment horizontal="center" vertical="top" textRotation="180" wrapText="1"/>
    </xf>
    <xf numFmtId="0" fontId="2" fillId="57" borderId="4" xfId="0" applyFont="1" applyFill="1" applyBorder="1" applyAlignment="1">
      <alignment horizontal="center" vertical="top" textRotation="180" wrapText="1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 vertical="top" textRotation="180"/>
    </xf>
    <xf numFmtId="0" fontId="2" fillId="7" borderId="4" xfId="0" applyFont="1" applyFill="1" applyBorder="1" applyAlignment="1">
      <alignment horizontal="center" vertical="top" textRotation="180"/>
    </xf>
    <xf numFmtId="0" fontId="2" fillId="59" borderId="11" xfId="0" applyFont="1" applyFill="1" applyBorder="1" applyAlignment="1">
      <alignment horizontal="center" vertical="top" textRotation="180"/>
    </xf>
    <xf numFmtId="0" fontId="2" fillId="59" borderId="4" xfId="0" applyFont="1" applyFill="1" applyBorder="1" applyAlignment="1">
      <alignment horizontal="center" vertical="top" textRotation="180"/>
    </xf>
    <xf numFmtId="0" fontId="2" fillId="2" borderId="5" xfId="0" applyFont="1" applyFill="1" applyBorder="1" applyAlignment="1">
      <alignment horizontal="center"/>
    </xf>
    <xf numFmtId="0" fontId="7" fillId="50" borderId="36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/>
    </xf>
    <xf numFmtId="0" fontId="7" fillId="50" borderId="20" xfId="0" applyFont="1" applyFill="1" applyBorder="1" applyAlignment="1">
      <alignment horizontal="center"/>
    </xf>
    <xf numFmtId="0" fontId="7" fillId="50" borderId="33" xfId="0" applyFont="1" applyFill="1" applyBorder="1" applyAlignment="1">
      <alignment horizontal="center"/>
    </xf>
    <xf numFmtId="0" fontId="7" fillId="50" borderId="34" xfId="0" applyFont="1" applyFill="1" applyBorder="1" applyAlignment="1">
      <alignment horizontal="center"/>
    </xf>
    <xf numFmtId="0" fontId="7" fillId="50" borderId="3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top" textRotation="180"/>
    </xf>
    <xf numFmtId="0" fontId="28" fillId="0" borderId="11" xfId="0" applyFont="1" applyBorder="1" applyAlignment="1"/>
    <xf numFmtId="0" fontId="28" fillId="0" borderId="4" xfId="0" applyFont="1" applyBorder="1" applyAlignment="1"/>
    <xf numFmtId="0" fontId="30" fillId="36" borderId="5" xfId="0" applyFont="1" applyFill="1" applyBorder="1" applyAlignment="1">
      <alignment horizontal="center"/>
    </xf>
    <xf numFmtId="0" fontId="3" fillId="34" borderId="5" xfId="0" applyFont="1" applyFill="1" applyBorder="1" applyAlignment="1">
      <alignment horizontal="center"/>
    </xf>
  </cellXfs>
  <cellStyles count="29"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  <cellStyle name="Normal 2" xfId="1"/>
    <cellStyle name="Porcentual" xfId="2" builtinId="5"/>
  </cellStyles>
  <dxfs count="7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6600"/>
      <color rgb="FF99CC00"/>
      <color rgb="FFFFFF99"/>
      <color rgb="FF0033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42"/>
  <sheetViews>
    <sheetView topLeftCell="Z1" workbookViewId="0">
      <selection activeCell="AG16" sqref="AG16"/>
    </sheetView>
  </sheetViews>
  <sheetFormatPr baseColWidth="10" defaultRowHeight="15"/>
  <cols>
    <col min="1" max="1" width="3" bestFit="1" customWidth="1"/>
    <col min="2" max="2" width="26" bestFit="1" customWidth="1"/>
    <col min="3" max="3" width="13.28515625" bestFit="1" customWidth="1"/>
    <col min="4" max="4" width="10" bestFit="1" customWidth="1"/>
    <col min="5" max="5" width="4.85546875" bestFit="1" customWidth="1"/>
    <col min="6" max="8" width="2.7109375" hidden="1" customWidth="1"/>
    <col min="9" max="9" width="7" hidden="1" customWidth="1"/>
    <col min="10" max="10" width="7" bestFit="1" customWidth="1"/>
    <col min="11" max="13" width="2.7109375" hidden="1" customWidth="1"/>
    <col min="14" max="14" width="7" hidden="1" customWidth="1"/>
    <col min="15" max="15" width="7" bestFit="1" customWidth="1"/>
    <col min="16" max="18" width="6.140625" bestFit="1" customWidth="1"/>
    <col min="19" max="20" width="4" bestFit="1" customWidth="1"/>
    <col min="21" max="21" width="7" bestFit="1" customWidth="1"/>
    <col min="22" max="24" width="2.7109375" hidden="1" customWidth="1"/>
    <col min="25" max="25" width="7" hidden="1" customWidth="1"/>
    <col min="26" max="26" width="7" bestFit="1" customWidth="1"/>
    <col min="27" max="29" width="2.7109375" hidden="1" customWidth="1"/>
    <col min="30" max="30" width="7" hidden="1" customWidth="1"/>
    <col min="31" max="31" width="7" bestFit="1" customWidth="1"/>
    <col min="32" max="34" width="6.140625" bestFit="1" customWidth="1"/>
    <col min="35" max="36" width="4" bestFit="1" customWidth="1"/>
    <col min="37" max="37" width="7" bestFit="1" customWidth="1"/>
    <col min="38" max="40" width="2.7109375" hidden="1" customWidth="1"/>
    <col min="41" max="41" width="7" hidden="1" customWidth="1"/>
    <col min="42" max="42" width="7" bestFit="1" customWidth="1"/>
    <col min="43" max="45" width="2.7109375" hidden="1" customWidth="1"/>
    <col min="46" max="46" width="7" hidden="1" customWidth="1"/>
    <col min="47" max="47" width="7" bestFit="1" customWidth="1"/>
    <col min="48" max="50" width="6.140625" bestFit="1" customWidth="1"/>
    <col min="51" max="52" width="4" bestFit="1" customWidth="1"/>
    <col min="53" max="53" width="7" bestFit="1" customWidth="1"/>
    <col min="54" max="56" width="2.7109375" hidden="1" customWidth="1"/>
    <col min="57" max="57" width="7" hidden="1" customWidth="1"/>
    <col min="58" max="58" width="7" bestFit="1" customWidth="1"/>
    <col min="59" max="61" width="2.7109375" hidden="1" customWidth="1"/>
    <col min="62" max="62" width="7" hidden="1" customWidth="1"/>
    <col min="63" max="63" width="7" bestFit="1" customWidth="1"/>
    <col min="64" max="66" width="6.140625" bestFit="1" customWidth="1"/>
    <col min="67" max="68" width="4" bestFit="1" customWidth="1"/>
    <col min="69" max="69" width="7" hidden="1" customWidth="1"/>
    <col min="70" max="72" width="2.7109375" hidden="1" customWidth="1"/>
    <col min="73" max="74" width="3" hidden="1" customWidth="1"/>
    <col min="75" max="77" width="2.7109375" hidden="1" customWidth="1"/>
    <col min="78" max="79" width="3" hidden="1" customWidth="1"/>
    <col min="80" max="84" width="8.140625" hidden="1" customWidth="1"/>
    <col min="85" max="85" width="2.7109375" customWidth="1"/>
    <col min="86" max="86" width="5.140625" bestFit="1" customWidth="1"/>
    <col min="87" max="87" width="5" customWidth="1"/>
    <col min="88" max="89" width="6.140625" bestFit="1" customWidth="1"/>
    <col min="90" max="90" width="2.42578125" customWidth="1"/>
    <col min="91" max="91" width="8.140625" hidden="1" customWidth="1"/>
  </cols>
  <sheetData>
    <row r="1" spans="1:92" ht="15.75" thickBot="1">
      <c r="E1" s="851">
        <v>1</v>
      </c>
      <c r="F1" s="852"/>
      <c r="G1" s="852"/>
      <c r="H1" s="852"/>
      <c r="I1" s="852"/>
      <c r="J1" s="852"/>
      <c r="K1" s="852"/>
      <c r="L1" s="852"/>
      <c r="M1" s="852"/>
      <c r="N1" s="852"/>
      <c r="O1" s="852"/>
      <c r="P1" s="852"/>
      <c r="Q1" s="852"/>
      <c r="R1" s="852"/>
      <c r="S1" s="852"/>
      <c r="T1" s="853"/>
      <c r="U1" s="851">
        <v>2</v>
      </c>
      <c r="V1" s="852"/>
      <c r="W1" s="852"/>
      <c r="X1" s="852"/>
      <c r="Y1" s="852"/>
      <c r="Z1" s="852"/>
      <c r="AA1" s="852"/>
      <c r="AB1" s="852"/>
      <c r="AC1" s="852"/>
      <c r="AD1" s="852"/>
      <c r="AE1" s="852"/>
      <c r="AF1" s="852"/>
      <c r="AG1" s="852"/>
      <c r="AH1" s="852"/>
      <c r="AI1" s="852"/>
      <c r="AJ1" s="853"/>
      <c r="AK1" s="851">
        <v>3</v>
      </c>
      <c r="AL1" s="852"/>
      <c r="AM1" s="852"/>
      <c r="AN1" s="852"/>
      <c r="AO1" s="852"/>
      <c r="AP1" s="852"/>
      <c r="AQ1" s="852"/>
      <c r="AR1" s="852"/>
      <c r="AS1" s="852"/>
      <c r="AT1" s="852"/>
      <c r="AU1" s="852"/>
      <c r="AV1" s="852"/>
      <c r="AW1" s="852"/>
      <c r="AX1" s="852"/>
      <c r="AY1" s="852"/>
      <c r="AZ1" s="853"/>
      <c r="BA1" s="854">
        <v>4</v>
      </c>
      <c r="BB1" s="855"/>
      <c r="BC1" s="855"/>
      <c r="BD1" s="855"/>
      <c r="BE1" s="855"/>
      <c r="BF1" s="855"/>
      <c r="BG1" s="855"/>
      <c r="BH1" s="855"/>
      <c r="BI1" s="855"/>
      <c r="BJ1" s="855"/>
      <c r="BK1" s="855"/>
      <c r="BL1" s="855"/>
      <c r="BM1" s="855"/>
      <c r="BN1" s="855"/>
      <c r="BO1" s="855"/>
      <c r="BP1" s="856"/>
    </row>
    <row r="2" spans="1:92" s="9" customFormat="1" ht="12.75" customHeight="1">
      <c r="A2" s="11"/>
      <c r="B2" s="859"/>
      <c r="C2" s="859"/>
      <c r="D2" s="219"/>
      <c r="E2" s="860">
        <v>30</v>
      </c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861"/>
      <c r="T2" s="862"/>
      <c r="U2" s="863">
        <v>30</v>
      </c>
      <c r="V2" s="864"/>
      <c r="W2" s="864"/>
      <c r="X2" s="864"/>
      <c r="Y2" s="864"/>
      <c r="Z2" s="864"/>
      <c r="AA2" s="864"/>
      <c r="AB2" s="864"/>
      <c r="AC2" s="864"/>
      <c r="AD2" s="864"/>
      <c r="AE2" s="864"/>
      <c r="AF2" s="864"/>
      <c r="AG2" s="864"/>
      <c r="AH2" s="864"/>
      <c r="AI2" s="864"/>
      <c r="AJ2" s="865"/>
      <c r="AK2" s="848">
        <v>20</v>
      </c>
      <c r="AL2" s="849"/>
      <c r="AM2" s="849"/>
      <c r="AN2" s="849"/>
      <c r="AO2" s="849"/>
      <c r="AP2" s="849"/>
      <c r="AQ2" s="849"/>
      <c r="AR2" s="849"/>
      <c r="AS2" s="849"/>
      <c r="AT2" s="849"/>
      <c r="AU2" s="849"/>
      <c r="AV2" s="849"/>
      <c r="AW2" s="849"/>
      <c r="AX2" s="849"/>
      <c r="AY2" s="849"/>
      <c r="AZ2" s="850"/>
      <c r="BA2" s="847">
        <v>20</v>
      </c>
      <c r="BB2" s="847"/>
      <c r="BC2" s="847"/>
      <c r="BD2" s="847"/>
      <c r="BE2" s="847"/>
      <c r="BF2" s="847"/>
      <c r="BG2" s="847"/>
      <c r="BH2" s="847"/>
      <c r="BI2" s="847"/>
      <c r="BJ2" s="847"/>
      <c r="BK2" s="847"/>
      <c r="BL2" s="847"/>
      <c r="BM2" s="847"/>
      <c r="BN2" s="847"/>
      <c r="BO2" s="847"/>
      <c r="BP2" s="847"/>
      <c r="BQ2" s="845">
        <v>20</v>
      </c>
      <c r="BR2" s="845"/>
      <c r="BS2" s="845"/>
      <c r="BT2" s="845"/>
      <c r="BU2" s="845"/>
      <c r="BV2" s="845"/>
      <c r="BW2" s="845"/>
      <c r="BX2" s="845"/>
      <c r="BY2" s="845"/>
      <c r="BZ2" s="845"/>
      <c r="CA2" s="845"/>
      <c r="CB2" s="845"/>
      <c r="CC2" s="845"/>
      <c r="CD2" s="845"/>
      <c r="CE2" s="845"/>
      <c r="CF2" s="845"/>
      <c r="CG2"/>
      <c r="CH2" s="220"/>
      <c r="CI2" s="280"/>
      <c r="CJ2" s="14"/>
      <c r="CK2" s="14"/>
      <c r="CL2" s="6"/>
      <c r="CM2" s="4"/>
      <c r="CN2" s="221"/>
    </row>
    <row r="3" spans="1:92" s="9" customFormat="1" ht="107.25">
      <c r="A3" s="19" t="s">
        <v>24</v>
      </c>
      <c r="B3" s="22"/>
      <c r="C3" s="22" t="s">
        <v>28</v>
      </c>
      <c r="D3" s="22" t="s">
        <v>90</v>
      </c>
      <c r="E3" s="24" t="s">
        <v>30</v>
      </c>
      <c r="F3" s="25"/>
      <c r="G3" s="25"/>
      <c r="H3" s="25"/>
      <c r="I3" s="26" t="s">
        <v>31</v>
      </c>
      <c r="J3" s="27" t="s">
        <v>32</v>
      </c>
      <c r="K3" s="27"/>
      <c r="L3" s="27"/>
      <c r="M3" s="27"/>
      <c r="N3" s="28" t="s">
        <v>33</v>
      </c>
      <c r="O3" s="27" t="s">
        <v>34</v>
      </c>
      <c r="P3" s="29" t="s">
        <v>35</v>
      </c>
      <c r="Q3" s="29" t="s">
        <v>36</v>
      </c>
      <c r="R3" s="29" t="s">
        <v>37</v>
      </c>
      <c r="S3" s="222" t="s">
        <v>91</v>
      </c>
      <c r="T3" s="222" t="s">
        <v>92</v>
      </c>
      <c r="U3" s="30" t="s">
        <v>30</v>
      </c>
      <c r="V3" s="30"/>
      <c r="W3" s="30"/>
      <c r="X3" s="30"/>
      <c r="Y3" s="26" t="s">
        <v>31</v>
      </c>
      <c r="Z3" s="27" t="s">
        <v>32</v>
      </c>
      <c r="AA3" s="27"/>
      <c r="AB3" s="27"/>
      <c r="AC3" s="27"/>
      <c r="AD3" s="28" t="s">
        <v>33</v>
      </c>
      <c r="AE3" s="27" t="s">
        <v>34</v>
      </c>
      <c r="AF3" s="29" t="s">
        <v>35</v>
      </c>
      <c r="AG3" s="29" t="s">
        <v>36</v>
      </c>
      <c r="AH3" s="29" t="s">
        <v>37</v>
      </c>
      <c r="AI3" s="222" t="s">
        <v>91</v>
      </c>
      <c r="AJ3" s="222" t="s">
        <v>92</v>
      </c>
      <c r="AK3" s="223" t="s">
        <v>30</v>
      </c>
      <c r="AL3" s="223"/>
      <c r="AM3" s="223"/>
      <c r="AN3" s="223"/>
      <c r="AO3" s="224" t="s">
        <v>31</v>
      </c>
      <c r="AP3" s="225" t="s">
        <v>32</v>
      </c>
      <c r="AQ3" s="225"/>
      <c r="AR3" s="225"/>
      <c r="AS3" s="225"/>
      <c r="AT3" s="226" t="s">
        <v>33</v>
      </c>
      <c r="AU3" s="225" t="s">
        <v>34</v>
      </c>
      <c r="AV3" s="227" t="s">
        <v>35</v>
      </c>
      <c r="AW3" s="227" t="s">
        <v>36</v>
      </c>
      <c r="AX3" s="227" t="s">
        <v>37</v>
      </c>
      <c r="AY3" s="222" t="s">
        <v>91</v>
      </c>
      <c r="AZ3" s="222" t="s">
        <v>92</v>
      </c>
      <c r="BA3" s="223" t="s">
        <v>30</v>
      </c>
      <c r="BB3" s="223"/>
      <c r="BC3" s="223"/>
      <c r="BD3" s="223"/>
      <c r="BE3" s="224" t="s">
        <v>31</v>
      </c>
      <c r="BF3" s="225" t="s">
        <v>32</v>
      </c>
      <c r="BG3" s="225"/>
      <c r="BH3" s="225"/>
      <c r="BI3" s="225"/>
      <c r="BJ3" s="226" t="s">
        <v>33</v>
      </c>
      <c r="BK3" s="225" t="s">
        <v>34</v>
      </c>
      <c r="BL3" s="227" t="s">
        <v>35</v>
      </c>
      <c r="BM3" s="227" t="s">
        <v>36</v>
      </c>
      <c r="BN3" s="227" t="s">
        <v>37</v>
      </c>
      <c r="BO3" s="222" t="s">
        <v>91</v>
      </c>
      <c r="BP3" s="222" t="s">
        <v>92</v>
      </c>
      <c r="BQ3" s="223" t="s">
        <v>30</v>
      </c>
      <c r="BR3" s="223"/>
      <c r="BS3" s="223"/>
      <c r="BT3" s="223"/>
      <c r="BU3" s="224" t="s">
        <v>31</v>
      </c>
      <c r="BV3" s="225" t="s">
        <v>32</v>
      </c>
      <c r="BW3" s="225"/>
      <c r="BX3" s="225"/>
      <c r="BY3" s="225"/>
      <c r="BZ3" s="226" t="s">
        <v>33</v>
      </c>
      <c r="CA3" s="228" t="s">
        <v>34</v>
      </c>
      <c r="CB3" s="227" t="s">
        <v>35</v>
      </c>
      <c r="CC3" s="227" t="s">
        <v>36</v>
      </c>
      <c r="CD3" s="227" t="s">
        <v>37</v>
      </c>
      <c r="CE3"/>
      <c r="CF3"/>
      <c r="CG3"/>
      <c r="CH3" s="222" t="s">
        <v>93</v>
      </c>
      <c r="CI3" s="222" t="s">
        <v>227</v>
      </c>
      <c r="CJ3" s="227" t="s">
        <v>38</v>
      </c>
      <c r="CK3" s="29" t="s">
        <v>39</v>
      </c>
      <c r="CL3" s="6"/>
      <c r="CM3" s="37" t="s">
        <v>44</v>
      </c>
      <c r="CN3" s="221"/>
    </row>
    <row r="4" spans="1:92" s="79" customFormat="1" ht="12.75">
      <c r="A4" s="229"/>
      <c r="B4" s="846" t="s">
        <v>94</v>
      </c>
      <c r="C4" s="846"/>
      <c r="D4" s="230"/>
      <c r="E4" s="231"/>
      <c r="F4" s="231"/>
      <c r="G4" s="231"/>
      <c r="H4" s="231"/>
      <c r="I4" s="232"/>
      <c r="J4" s="233"/>
      <c r="K4" s="233"/>
      <c r="L4" s="233"/>
      <c r="M4" s="233"/>
      <c r="N4" s="233"/>
      <c r="O4" s="233"/>
      <c r="P4" s="234"/>
      <c r="Q4" s="234"/>
      <c r="R4" s="234"/>
      <c r="S4" s="235"/>
      <c r="T4" s="235"/>
      <c r="U4" s="236"/>
      <c r="V4" s="236"/>
      <c r="W4" s="236"/>
      <c r="X4" s="236"/>
      <c r="Y4" s="232"/>
      <c r="Z4" s="236"/>
      <c r="AA4" s="236"/>
      <c r="AB4" s="236"/>
      <c r="AC4" s="236"/>
      <c r="AD4" s="237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8"/>
      <c r="AP4" s="236"/>
      <c r="AQ4" s="236"/>
      <c r="AR4" s="236"/>
      <c r="AS4" s="236"/>
      <c r="AT4" s="238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8"/>
      <c r="BF4" s="236"/>
      <c r="BG4" s="236"/>
      <c r="BH4" s="236"/>
      <c r="BI4" s="236"/>
      <c r="BJ4" s="238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8"/>
      <c r="BV4" s="236"/>
      <c r="BW4" s="236"/>
      <c r="BX4" s="236"/>
      <c r="BY4" s="236"/>
      <c r="BZ4" s="238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77">
        <v>80</v>
      </c>
      <c r="CL4" s="78"/>
      <c r="CM4" s="239"/>
      <c r="CN4" s="240"/>
    </row>
    <row r="5" spans="1:92" s="79" customFormat="1" ht="12.75">
      <c r="A5" s="42">
        <v>1</v>
      </c>
      <c r="B5" s="82" t="s">
        <v>54</v>
      </c>
      <c r="C5" s="82" t="s">
        <v>81</v>
      </c>
      <c r="D5" s="82"/>
      <c r="E5" s="46">
        <v>0.40972222222222227</v>
      </c>
      <c r="F5" s="47" t="str">
        <f t="shared" ref="F5:F11" si="0">LEFT(I5,2)</f>
        <v>11</v>
      </c>
      <c r="G5" s="47" t="str">
        <f t="shared" ref="G5:G11" si="1">MID(I5,3,2)</f>
        <v>07</v>
      </c>
      <c r="H5" s="47" t="str">
        <f>RIGHT(I5,2)</f>
        <v>54</v>
      </c>
      <c r="I5" s="48" t="s">
        <v>95</v>
      </c>
      <c r="J5" s="49" t="str">
        <f t="shared" ref="J5:J11" si="2">CONCATENATE(F5&amp;":"&amp;G5&amp;":"&amp;H5)</f>
        <v>11:07:54</v>
      </c>
      <c r="K5" s="47" t="str">
        <f t="shared" ref="K5:K11" si="3">LEFT(N5,2)</f>
        <v>11</v>
      </c>
      <c r="L5" s="47" t="str">
        <f t="shared" ref="L5:L11" si="4">MID(N5,3,2)</f>
        <v>13</v>
      </c>
      <c r="M5" s="47" t="str">
        <f>RIGHT(N5,2)</f>
        <v>32</v>
      </c>
      <c r="N5" s="48" t="s">
        <v>96</v>
      </c>
      <c r="O5" s="49" t="str">
        <f t="shared" ref="O5:O11" si="5">CONCATENATE(K5&amp;":"&amp;L5&amp;":"&amp;M5)</f>
        <v>11:13:32</v>
      </c>
      <c r="P5" s="50">
        <f t="shared" ref="P5:P11" si="6">J5-E5</f>
        <v>5.409722222222213E-2</v>
      </c>
      <c r="Q5" s="51">
        <f t="shared" ref="Q5:Q11" si="7">O5-J5</f>
        <v>3.9120370370370749E-3</v>
      </c>
      <c r="R5" s="50">
        <f t="shared" ref="R5:R11" si="8">O5-J5+P5</f>
        <v>5.8009259259259205E-2</v>
      </c>
      <c r="S5" s="52">
        <f t="shared" ref="S5:S11" si="9">$E$2/(MINUTE(P5)/60+HOUR(P5)+SECOND(P5)/3600)</f>
        <v>23.106546854942238</v>
      </c>
      <c r="T5" s="52">
        <f t="shared" ref="T5:T11" si="10">$E$2/(MINUTE(R5)/60+HOUR(R5)+SECOND(R5)/3600)</f>
        <v>21.54828411811652</v>
      </c>
      <c r="U5" s="53">
        <f>O5+"00:30"</f>
        <v>0.48856481481481479</v>
      </c>
      <c r="V5" s="47" t="str">
        <f t="shared" ref="V5:V11" si="11">LEFT(Y5,2)</f>
        <v>13</v>
      </c>
      <c r="W5" s="47" t="str">
        <f t="shared" ref="W5:W11" si="12">MID(Y5,3,2)</f>
        <v>02</v>
      </c>
      <c r="X5" s="47" t="str">
        <f>RIGHT(Y5,2)</f>
        <v>30</v>
      </c>
      <c r="Y5" s="48" t="s">
        <v>97</v>
      </c>
      <c r="Z5" s="49" t="str">
        <f t="shared" ref="Z5:Z11" si="13">CONCATENATE(V5&amp;":"&amp;W5&amp;":"&amp;X5)</f>
        <v>13:02:30</v>
      </c>
      <c r="AA5" s="47" t="str">
        <f t="shared" ref="AA5:AA11" si="14">LEFT(AD5,2)</f>
        <v>13</v>
      </c>
      <c r="AB5" s="47" t="str">
        <f t="shared" ref="AB5:AB11" si="15">MID(AD5,3,2)</f>
        <v>14</v>
      </c>
      <c r="AC5" s="47" t="str">
        <f t="shared" ref="AC5:AC11" si="16">RIGHT(AD5,2)</f>
        <v>30</v>
      </c>
      <c r="AD5" s="48" t="s">
        <v>98</v>
      </c>
      <c r="AE5" s="49" t="str">
        <f t="shared" ref="AE5:AE11" si="17">CONCATENATE(AA5&amp;":"&amp;AB5&amp;":"&amp;AC5)</f>
        <v>13:14:30</v>
      </c>
      <c r="AF5" s="55">
        <f t="shared" ref="AF5:AF11" si="18">Z5-U5</f>
        <v>5.4837962962963005E-2</v>
      </c>
      <c r="AG5" s="241">
        <f t="shared" ref="AG5:AG11" si="19">AE5-Z5</f>
        <v>8.3333333333333037E-3</v>
      </c>
      <c r="AH5" s="55">
        <f t="shared" ref="AH5:AH11" si="20">AE5-Z5+AF5</f>
        <v>6.3171296296296309E-2</v>
      </c>
      <c r="AI5" s="52">
        <f t="shared" ref="AI5:AI11" si="21">$U$2/(MINUTE(AF5)/60+HOUR(AF5)+SECOND(AF5)/3600)</f>
        <v>22.794428028704093</v>
      </c>
      <c r="AJ5" s="52">
        <f t="shared" ref="AJ5:AJ11" si="22">$U$2/(MINUTE(AH5)/60+HOUR(AH5)+SECOND(AH5)/3600)</f>
        <v>19.78746793697325</v>
      </c>
      <c r="AK5" s="118"/>
      <c r="AL5" s="84"/>
      <c r="AM5" s="84"/>
      <c r="AN5" s="84"/>
      <c r="AO5" s="85"/>
      <c r="AP5" s="86"/>
      <c r="AQ5" s="84"/>
      <c r="AR5" s="84"/>
      <c r="AS5" s="84"/>
      <c r="AT5" s="242"/>
      <c r="AU5" s="86"/>
      <c r="AV5" s="110"/>
      <c r="AW5" s="243"/>
      <c r="AX5" s="110"/>
      <c r="AY5" s="97"/>
      <c r="AZ5" s="97"/>
      <c r="BA5" s="53">
        <f>AE5+"0:30"</f>
        <v>0.57256944444444446</v>
      </c>
      <c r="BB5" s="47" t="str">
        <f t="shared" ref="BB5:BB10" si="23">LEFT(BE5,2)</f>
        <v>14</v>
      </c>
      <c r="BC5" s="47" t="str">
        <f t="shared" ref="BC5:BC10" si="24">MID(BE5,3,2)</f>
        <v>28</v>
      </c>
      <c r="BD5" s="47" t="str">
        <f t="shared" ref="BD5:BD10" si="25">RIGHT(BE5,2)</f>
        <v>55</v>
      </c>
      <c r="BE5" s="48" t="s">
        <v>99</v>
      </c>
      <c r="BF5" s="49" t="str">
        <f t="shared" ref="BF5:BF10" si="26">CONCATENATE(BB5&amp;":"&amp;BC5&amp;":"&amp;BD5)</f>
        <v>14:28:55</v>
      </c>
      <c r="BG5" s="47" t="str">
        <f t="shared" ref="BG5:BG10" si="27">LEFT(BJ5,2)</f>
        <v>14</v>
      </c>
      <c r="BH5" s="47" t="str">
        <f t="shared" ref="BH5:BH10" si="28">MID(BJ5,3,2)</f>
        <v>38</v>
      </c>
      <c r="BI5" s="47" t="str">
        <f t="shared" ref="BI5:BI10" si="29">RIGHT(BJ5,2)</f>
        <v>46</v>
      </c>
      <c r="BJ5" s="54">
        <v>143846</v>
      </c>
      <c r="BK5" s="49" t="str">
        <f t="shared" ref="BK5:BK10" si="30">CONCATENATE(BG5&amp;":"&amp;BH5&amp;":"&amp;BI5)</f>
        <v>14:38:46</v>
      </c>
      <c r="BL5" s="55">
        <f t="shared" ref="BL5:BL10" si="31">BF5-BA5</f>
        <v>3.0844907407407418E-2</v>
      </c>
      <c r="BM5" s="51">
        <f t="shared" ref="BM5:BM10" si="32">BK5-BF5</f>
        <v>6.8402777777777368E-3</v>
      </c>
      <c r="BN5" s="55">
        <f t="shared" ref="BN5:BN10" si="33">BK5-BA5</f>
        <v>3.7685185185185155E-2</v>
      </c>
      <c r="BO5" s="52">
        <f t="shared" ref="BO5:BO10" si="34">$BA$2/(MINUTE(BL5)/60+HOUR(BL5)+SECOND(BL5)/3600)</f>
        <v>27.016885553470921</v>
      </c>
      <c r="BP5" s="52">
        <f t="shared" ref="BP5:BP10" si="35">$BA$2/(MINUTE(BN5)/60+HOUR(BN5)+SECOND(BN5)/3600)</f>
        <v>22.113022113022112</v>
      </c>
      <c r="BQ5" s="108">
        <f t="shared" ref="BQ5:BQ10" si="36">BK5+"0:30"</f>
        <v>0.63108796296296299</v>
      </c>
      <c r="BR5" s="47" t="str">
        <f t="shared" ref="BR5:BR10" si="37">LEFT(BU5,2)</f>
        <v/>
      </c>
      <c r="BS5" s="47" t="str">
        <f t="shared" ref="BS5:BS10" si="38">MID(BU5,3,2)</f>
        <v/>
      </c>
      <c r="BT5" s="47" t="str">
        <f>RIGHT(BU5,2)</f>
        <v/>
      </c>
      <c r="BU5" s="54"/>
      <c r="BV5" s="49" t="str">
        <f t="shared" ref="BV5:BV10" si="39">CONCATENATE(BR5&amp;":"&amp;BS5&amp;":"&amp;BT5)</f>
        <v>::</v>
      </c>
      <c r="BW5" s="47" t="str">
        <f t="shared" ref="BW5:BW10" si="40">LEFT(BZ5,2)</f>
        <v/>
      </c>
      <c r="BX5" s="47" t="str">
        <f t="shared" ref="BX5:BX10" si="41">MID(BZ5,3,2)</f>
        <v/>
      </c>
      <c r="BY5" s="47" t="str">
        <f>RIGHT(BZ5,2)</f>
        <v/>
      </c>
      <c r="BZ5" s="54"/>
      <c r="CA5" s="49" t="str">
        <f t="shared" ref="CA5:CA10" si="42">CONCATENATE(BW5&amp;":"&amp;BX5&amp;":"&amp;BY5)</f>
        <v>::</v>
      </c>
      <c r="CB5" s="55" t="e">
        <f t="shared" ref="CB5:CB10" si="43">BV5-BQ5</f>
        <v>#VALUE!</v>
      </c>
      <c r="CC5" s="51" t="e">
        <f t="shared" ref="CC5:CC10" si="44">CA5-BV5</f>
        <v>#VALUE!</v>
      </c>
      <c r="CD5" s="55" t="e">
        <f t="shared" ref="CD5:CD10" si="45">CA5-BQ5</f>
        <v>#VALUE!</v>
      </c>
      <c r="CE5" s="52" t="e">
        <f t="shared" ref="CE5:CE10" si="46">$BQ$2/(MINUTE(CB5)/60+HOUR(CB5)+SECOND(CB5)/3600)</f>
        <v>#VALUE!</v>
      </c>
      <c r="CF5" s="52" t="e">
        <f t="shared" ref="CF5:CF10" si="47">$BQ$2/(MINUTE(CD5)/60+HOUR(CD5)+SECOND(CD5)/3600)</f>
        <v>#VALUE!</v>
      </c>
      <c r="CG5" s="89"/>
      <c r="CH5" s="174">
        <f t="shared" ref="CH5:CI10" si="48">$CK$4/(MINUTE(CJ5)/60+HOUR(CJ5)+SECOND(CJ5)/3600)</f>
        <v>23.846981866357538</v>
      </c>
      <c r="CI5" s="174">
        <f t="shared" si="48"/>
        <v>21.926151503616293</v>
      </c>
      <c r="CJ5" s="61">
        <f>P5+AF5+AV5+BL5</f>
        <v>0.13978009259259255</v>
      </c>
      <c r="CK5" s="61">
        <f t="shared" ref="CK5:CK10" si="49">R5+AH5+AX5+BL5</f>
        <v>0.15202546296296293</v>
      </c>
      <c r="CL5" s="91"/>
      <c r="CM5" s="16" t="e">
        <f t="shared" ref="CM5:CM10" si="50">-(SECOND(BV5-$BV$5)/60+MINUTE(BV5-$BV$5)+HOUR(BV5-$BV$5)*60)</f>
        <v>#VALUE!</v>
      </c>
      <c r="CN5" s="240"/>
    </row>
    <row r="6" spans="1:92" s="79" customFormat="1" ht="12.75">
      <c r="A6" s="42">
        <f t="shared" ref="A6:A42" si="51">A5+1</f>
        <v>2</v>
      </c>
      <c r="B6" s="82" t="s">
        <v>100</v>
      </c>
      <c r="C6" s="82" t="s">
        <v>72</v>
      </c>
      <c r="D6" s="82"/>
      <c r="E6" s="46">
        <v>0.40972222222222227</v>
      </c>
      <c r="F6" s="47" t="str">
        <f t="shared" si="0"/>
        <v>11</v>
      </c>
      <c r="G6" s="47" t="str">
        <f t="shared" si="1"/>
        <v>56</v>
      </c>
      <c r="H6" s="47" t="str">
        <f>RIGHT(I6,2)</f>
        <v>24</v>
      </c>
      <c r="I6" s="48" t="s">
        <v>101</v>
      </c>
      <c r="J6" s="49" t="str">
        <f t="shared" si="2"/>
        <v>11:56:24</v>
      </c>
      <c r="K6" s="47" t="str">
        <f t="shared" si="3"/>
        <v>11</v>
      </c>
      <c r="L6" s="47" t="str">
        <f t="shared" si="4"/>
        <v>59</v>
      </c>
      <c r="M6" s="47" t="str">
        <f>RIGHT(N6,2)</f>
        <v>05</v>
      </c>
      <c r="N6" s="48" t="s">
        <v>102</v>
      </c>
      <c r="O6" s="49" t="str">
        <f t="shared" si="5"/>
        <v>11:59:05</v>
      </c>
      <c r="P6" s="50">
        <f t="shared" si="6"/>
        <v>8.7777777777777732E-2</v>
      </c>
      <c r="Q6" s="51">
        <f t="shared" si="7"/>
        <v>1.8634259259259212E-3</v>
      </c>
      <c r="R6" s="50">
        <f t="shared" si="8"/>
        <v>8.9641203703703654E-2</v>
      </c>
      <c r="S6" s="52">
        <f t="shared" si="9"/>
        <v>14.240506329113922</v>
      </c>
      <c r="T6" s="52">
        <f t="shared" si="10"/>
        <v>13.94448030987734</v>
      </c>
      <c r="U6" s="53">
        <f t="shared" ref="U6:U11" si="52">O6+"00:30"</f>
        <v>0.52019675925925923</v>
      </c>
      <c r="V6" s="47" t="str">
        <f t="shared" si="11"/>
        <v>14</v>
      </c>
      <c r="W6" s="47" t="str">
        <f t="shared" si="12"/>
        <v>31</v>
      </c>
      <c r="X6" s="47" t="str">
        <f>RIGHT(Y6,2)</f>
        <v>38</v>
      </c>
      <c r="Y6" s="48" t="s">
        <v>103</v>
      </c>
      <c r="Z6" s="49" t="str">
        <f t="shared" si="13"/>
        <v>14:31:38</v>
      </c>
      <c r="AA6" s="47" t="str">
        <f t="shared" si="14"/>
        <v>14</v>
      </c>
      <c r="AB6" s="47" t="str">
        <f t="shared" si="15"/>
        <v>35</v>
      </c>
      <c r="AC6" s="47" t="str">
        <f t="shared" si="16"/>
        <v>09</v>
      </c>
      <c r="AD6" s="48" t="s">
        <v>104</v>
      </c>
      <c r="AE6" s="49" t="str">
        <f t="shared" si="17"/>
        <v>14:35:09</v>
      </c>
      <c r="AF6" s="55">
        <f t="shared" si="18"/>
        <v>8.5104166666666758E-2</v>
      </c>
      <c r="AG6" s="241">
        <f t="shared" si="19"/>
        <v>2.4421296296295303E-3</v>
      </c>
      <c r="AH6" s="55">
        <f t="shared" si="20"/>
        <v>8.7546296296296289E-2</v>
      </c>
      <c r="AI6" s="52">
        <f t="shared" si="21"/>
        <v>14.687882496940025</v>
      </c>
      <c r="AJ6" s="52">
        <f t="shared" si="22"/>
        <v>14.278159703860389</v>
      </c>
      <c r="AK6" s="118"/>
      <c r="AL6" s="84"/>
      <c r="AM6" s="84"/>
      <c r="AN6" s="84"/>
      <c r="AO6" s="242"/>
      <c r="AP6" s="86"/>
      <c r="AQ6" s="84"/>
      <c r="AR6" s="84"/>
      <c r="AS6" s="84"/>
      <c r="AT6" s="85"/>
      <c r="AU6" s="86"/>
      <c r="AV6" s="110"/>
      <c r="AW6" s="243"/>
      <c r="AX6" s="110"/>
      <c r="AY6" s="97"/>
      <c r="AZ6" s="97"/>
      <c r="BA6" s="53">
        <f t="shared" ref="BA6:BA11" si="53">AE6+"0:30"</f>
        <v>0.62857638888888889</v>
      </c>
      <c r="BB6" s="47" t="str">
        <f t="shared" si="23"/>
        <v>16</v>
      </c>
      <c r="BC6" s="47" t="str">
        <f t="shared" si="24"/>
        <v>35</v>
      </c>
      <c r="BD6" s="47" t="str">
        <f t="shared" si="25"/>
        <v>10</v>
      </c>
      <c r="BE6" s="48" t="s">
        <v>105</v>
      </c>
      <c r="BF6" s="49" t="str">
        <f t="shared" si="26"/>
        <v>16:35:10</v>
      </c>
      <c r="BG6" s="47" t="str">
        <f t="shared" si="27"/>
        <v>16</v>
      </c>
      <c r="BH6" s="47" t="str">
        <f t="shared" si="28"/>
        <v>41</v>
      </c>
      <c r="BI6" s="47" t="str">
        <f t="shared" si="29"/>
        <v>05</v>
      </c>
      <c r="BJ6" s="54">
        <v>164105</v>
      </c>
      <c r="BK6" s="49" t="str">
        <f t="shared" si="30"/>
        <v>16:41:05</v>
      </c>
      <c r="BL6" s="55">
        <f t="shared" si="31"/>
        <v>6.251157407407415E-2</v>
      </c>
      <c r="BM6" s="51">
        <f t="shared" si="32"/>
        <v>4.1087962962962354E-3</v>
      </c>
      <c r="BN6" s="55">
        <f t="shared" si="33"/>
        <v>6.6620370370370385E-2</v>
      </c>
      <c r="BO6" s="52">
        <f t="shared" si="34"/>
        <v>13.330864654693574</v>
      </c>
      <c r="BP6" s="52">
        <f t="shared" si="35"/>
        <v>12.508686587908269</v>
      </c>
      <c r="BQ6" s="108">
        <f t="shared" si="36"/>
        <v>0.71603009259259265</v>
      </c>
      <c r="BR6" s="47" t="str">
        <f t="shared" si="37"/>
        <v/>
      </c>
      <c r="BS6" s="47" t="str">
        <f t="shared" si="38"/>
        <v/>
      </c>
      <c r="BT6" s="47" t="str">
        <f>RIGHT(BU6,2)</f>
        <v/>
      </c>
      <c r="BU6" s="54"/>
      <c r="BV6" s="49" t="str">
        <f t="shared" si="39"/>
        <v>::</v>
      </c>
      <c r="BW6" s="47" t="str">
        <f t="shared" si="40"/>
        <v/>
      </c>
      <c r="BX6" s="47" t="str">
        <f t="shared" si="41"/>
        <v/>
      </c>
      <c r="BY6" s="47" t="str">
        <f>RIGHT(BZ6,2)</f>
        <v/>
      </c>
      <c r="BZ6" s="54"/>
      <c r="CA6" s="49" t="str">
        <f t="shared" si="42"/>
        <v>::</v>
      </c>
      <c r="CB6" s="55" t="e">
        <f t="shared" si="43"/>
        <v>#VALUE!</v>
      </c>
      <c r="CC6" s="51" t="e">
        <f t="shared" si="44"/>
        <v>#VALUE!</v>
      </c>
      <c r="CD6" s="55" t="e">
        <f t="shared" si="45"/>
        <v>#VALUE!</v>
      </c>
      <c r="CE6" s="52" t="e">
        <f t="shared" si="46"/>
        <v>#VALUE!</v>
      </c>
      <c r="CF6" s="52" t="e">
        <f t="shared" si="47"/>
        <v>#VALUE!</v>
      </c>
      <c r="CG6" s="89"/>
      <c r="CH6" s="174">
        <f t="shared" si="48"/>
        <v>14.160684433080934</v>
      </c>
      <c r="CI6" s="174">
        <f t="shared" si="48"/>
        <v>13.906325446644132</v>
      </c>
      <c r="CJ6" s="61">
        <f t="shared" ref="CJ6:CJ32" si="54">P6+AF6+AV6+BL6</f>
        <v>0.23539351851851864</v>
      </c>
      <c r="CK6" s="61">
        <f t="shared" si="49"/>
        <v>0.23969907407407409</v>
      </c>
      <c r="CL6" s="91"/>
      <c r="CM6" s="16" t="e">
        <f t="shared" si="50"/>
        <v>#VALUE!</v>
      </c>
      <c r="CN6" s="240"/>
    </row>
    <row r="7" spans="1:92" s="79" customFormat="1" ht="12.75">
      <c r="A7" s="42">
        <f t="shared" si="51"/>
        <v>3</v>
      </c>
      <c r="B7" s="82" t="s">
        <v>106</v>
      </c>
      <c r="C7" s="82" t="s">
        <v>67</v>
      </c>
      <c r="D7" s="82"/>
      <c r="E7" s="46">
        <v>0.40972222222222227</v>
      </c>
      <c r="F7" s="47" t="str">
        <f t="shared" si="0"/>
        <v>11</v>
      </c>
      <c r="G7" s="47" t="str">
        <f t="shared" si="1"/>
        <v>41</v>
      </c>
      <c r="H7" s="47" t="str">
        <f>RIGHT(I7,2)</f>
        <v>47</v>
      </c>
      <c r="I7" s="48" t="s">
        <v>107</v>
      </c>
      <c r="J7" s="49" t="str">
        <f t="shared" si="2"/>
        <v>11:41:47</v>
      </c>
      <c r="K7" s="47" t="str">
        <f t="shared" si="3"/>
        <v>11</v>
      </c>
      <c r="L7" s="47" t="str">
        <f t="shared" si="4"/>
        <v>45</v>
      </c>
      <c r="M7" s="47" t="str">
        <f>RIGHT(N7,2)</f>
        <v>59</v>
      </c>
      <c r="N7" s="48" t="s">
        <v>108</v>
      </c>
      <c r="O7" s="49" t="str">
        <f t="shared" si="5"/>
        <v>11:45:59</v>
      </c>
      <c r="P7" s="50">
        <f t="shared" si="6"/>
        <v>7.7627314814814774E-2</v>
      </c>
      <c r="Q7" s="51">
        <f t="shared" si="7"/>
        <v>2.9166666666666785E-3</v>
      </c>
      <c r="R7" s="50">
        <f t="shared" si="8"/>
        <v>8.0543981481481453E-2</v>
      </c>
      <c r="S7" s="52">
        <f t="shared" si="9"/>
        <v>16.102579394662293</v>
      </c>
      <c r="T7" s="52">
        <f t="shared" si="10"/>
        <v>15.519471188389138</v>
      </c>
      <c r="U7" s="53">
        <f t="shared" si="52"/>
        <v>0.51109953703703703</v>
      </c>
      <c r="V7" s="47" t="str">
        <f t="shared" si="11"/>
        <v>14</v>
      </c>
      <c r="W7" s="47" t="str">
        <f t="shared" si="12"/>
        <v>06</v>
      </c>
      <c r="X7" s="47" t="str">
        <f>RIGHT(Y7,2)</f>
        <v>41</v>
      </c>
      <c r="Y7" s="48" t="s">
        <v>109</v>
      </c>
      <c r="Z7" s="49" t="str">
        <f t="shared" si="13"/>
        <v>14:06:41</v>
      </c>
      <c r="AA7" s="47" t="str">
        <f t="shared" si="14"/>
        <v>14</v>
      </c>
      <c r="AB7" s="47" t="str">
        <f t="shared" si="15"/>
        <v>11</v>
      </c>
      <c r="AC7" s="47" t="str">
        <f t="shared" si="16"/>
        <v>41</v>
      </c>
      <c r="AD7" s="48" t="s">
        <v>110</v>
      </c>
      <c r="AE7" s="49" t="str">
        <f t="shared" si="17"/>
        <v>14:11:41</v>
      </c>
      <c r="AF7" s="55">
        <f t="shared" si="18"/>
        <v>7.6875000000000027E-2</v>
      </c>
      <c r="AG7" s="241">
        <f t="shared" si="19"/>
        <v>3.4722222222222099E-3</v>
      </c>
      <c r="AH7" s="55">
        <f t="shared" si="20"/>
        <v>8.0347222222222237E-2</v>
      </c>
      <c r="AI7" s="52">
        <f t="shared" si="21"/>
        <v>16.260162601626014</v>
      </c>
      <c r="AJ7" s="52">
        <f t="shared" si="22"/>
        <v>15.557476231633537</v>
      </c>
      <c r="AK7" s="118"/>
      <c r="AL7" s="84"/>
      <c r="AM7" s="84"/>
      <c r="AN7" s="84"/>
      <c r="AO7" s="85"/>
      <c r="AP7" s="86"/>
      <c r="AQ7" s="84"/>
      <c r="AR7" s="84"/>
      <c r="AS7" s="84"/>
      <c r="AT7" s="242"/>
      <c r="AU7" s="86"/>
      <c r="AV7" s="110"/>
      <c r="AW7" s="243"/>
      <c r="AX7" s="110"/>
      <c r="AY7" s="97"/>
      <c r="AZ7" s="97"/>
      <c r="BA7" s="53">
        <f t="shared" si="53"/>
        <v>0.61228009259259264</v>
      </c>
      <c r="BB7" s="47" t="str">
        <f t="shared" si="23"/>
        <v>15</v>
      </c>
      <c r="BC7" s="47" t="str">
        <f t="shared" si="24"/>
        <v>56</v>
      </c>
      <c r="BD7" s="47" t="str">
        <f t="shared" si="25"/>
        <v>00</v>
      </c>
      <c r="BE7" s="48" t="s">
        <v>111</v>
      </c>
      <c r="BF7" s="49" t="str">
        <f t="shared" si="26"/>
        <v>15:56:00</v>
      </c>
      <c r="BG7" s="47" t="str">
        <f t="shared" si="27"/>
        <v>16</v>
      </c>
      <c r="BH7" s="47" t="str">
        <f t="shared" si="28"/>
        <v>01</v>
      </c>
      <c r="BI7" s="47" t="str">
        <f t="shared" si="29"/>
        <v>22</v>
      </c>
      <c r="BJ7" s="54">
        <v>160122</v>
      </c>
      <c r="BK7" s="49" t="str">
        <f t="shared" si="30"/>
        <v>16:01:22</v>
      </c>
      <c r="BL7" s="55">
        <f t="shared" si="31"/>
        <v>5.1608796296296222E-2</v>
      </c>
      <c r="BM7" s="51">
        <f t="shared" si="32"/>
        <v>3.7268518518518423E-3</v>
      </c>
      <c r="BN7" s="55">
        <f t="shared" si="33"/>
        <v>5.5335648148148064E-2</v>
      </c>
      <c r="BO7" s="52">
        <f t="shared" si="34"/>
        <v>16.147118187934513</v>
      </c>
      <c r="BP7" s="52">
        <f t="shared" si="35"/>
        <v>15.059610960050199</v>
      </c>
      <c r="BQ7" s="108">
        <f t="shared" si="36"/>
        <v>0.68844907407407407</v>
      </c>
      <c r="BR7" s="47" t="str">
        <f t="shared" si="37"/>
        <v/>
      </c>
      <c r="BS7" s="47" t="str">
        <f t="shared" si="38"/>
        <v/>
      </c>
      <c r="BT7" s="47" t="str">
        <f>RIGHT(BU7,2)</f>
        <v/>
      </c>
      <c r="BU7" s="54"/>
      <c r="BV7" s="49" t="str">
        <f t="shared" si="39"/>
        <v>::</v>
      </c>
      <c r="BW7" s="47" t="str">
        <f t="shared" si="40"/>
        <v/>
      </c>
      <c r="BX7" s="47" t="str">
        <f t="shared" si="41"/>
        <v/>
      </c>
      <c r="BY7" s="47" t="str">
        <f>RIGHT(BZ7,2)</f>
        <v/>
      </c>
      <c r="BZ7" s="54"/>
      <c r="CA7" s="49" t="str">
        <f t="shared" si="42"/>
        <v>::</v>
      </c>
      <c r="CB7" s="55" t="e">
        <f t="shared" si="43"/>
        <v>#VALUE!</v>
      </c>
      <c r="CC7" s="51" t="e">
        <f t="shared" si="44"/>
        <v>#VALUE!</v>
      </c>
      <c r="CD7" s="55" t="e">
        <f t="shared" si="45"/>
        <v>#VALUE!</v>
      </c>
      <c r="CE7" s="52" t="e">
        <f t="shared" si="46"/>
        <v>#VALUE!</v>
      </c>
      <c r="CF7" s="52" t="e">
        <f t="shared" si="47"/>
        <v>#VALUE!</v>
      </c>
      <c r="CG7" s="89"/>
      <c r="CH7" s="174">
        <f t="shared" si="48"/>
        <v>16.172506738544474</v>
      </c>
      <c r="CI7" s="174">
        <f t="shared" si="48"/>
        <v>15.686274509803923</v>
      </c>
      <c r="CJ7" s="61">
        <f t="shared" si="54"/>
        <v>0.20611111111111102</v>
      </c>
      <c r="CK7" s="61">
        <f t="shared" si="49"/>
        <v>0.21249999999999991</v>
      </c>
      <c r="CL7" s="91"/>
      <c r="CM7" s="16" t="e">
        <f t="shared" si="50"/>
        <v>#VALUE!</v>
      </c>
      <c r="CN7" s="240"/>
    </row>
    <row r="8" spans="1:92">
      <c r="A8" s="42">
        <f t="shared" si="51"/>
        <v>4</v>
      </c>
      <c r="B8" s="82" t="s">
        <v>112</v>
      </c>
      <c r="C8" s="82" t="s">
        <v>113</v>
      </c>
      <c r="D8" s="82"/>
      <c r="E8" s="46">
        <v>0.40972222222222227</v>
      </c>
      <c r="F8" s="47" t="str">
        <f t="shared" si="0"/>
        <v>12</v>
      </c>
      <c r="G8" s="47" t="str">
        <f t="shared" si="1"/>
        <v>10</v>
      </c>
      <c r="H8" s="47" t="str">
        <f t="shared" ref="H8:H16" si="55">RIGHT(I8,2)</f>
        <v>21</v>
      </c>
      <c r="I8" s="48" t="s">
        <v>114</v>
      </c>
      <c r="J8" s="49" t="str">
        <f t="shared" si="2"/>
        <v>12:10:21</v>
      </c>
      <c r="K8" s="47" t="str">
        <f t="shared" si="3"/>
        <v>12</v>
      </c>
      <c r="L8" s="47" t="str">
        <f t="shared" si="4"/>
        <v>14</v>
      </c>
      <c r="M8" s="47" t="str">
        <f t="shared" ref="M8:M16" si="56">RIGHT(N8,2)</f>
        <v>25</v>
      </c>
      <c r="N8" s="48" t="s">
        <v>115</v>
      </c>
      <c r="O8" s="49" t="str">
        <f t="shared" si="5"/>
        <v>12:14:25</v>
      </c>
      <c r="P8" s="50">
        <f t="shared" si="6"/>
        <v>9.7465277777777748E-2</v>
      </c>
      <c r="Q8" s="51">
        <f t="shared" si="7"/>
        <v>2.8240740740740344E-3</v>
      </c>
      <c r="R8" s="50">
        <f t="shared" si="8"/>
        <v>0.10028935185185178</v>
      </c>
      <c r="S8" s="52">
        <f t="shared" si="9"/>
        <v>12.825080156750978</v>
      </c>
      <c r="T8" s="52">
        <f t="shared" si="10"/>
        <v>12.463935372186958</v>
      </c>
      <c r="U8" s="53">
        <f t="shared" si="52"/>
        <v>0.53084490740740742</v>
      </c>
      <c r="V8" s="47" t="str">
        <f t="shared" si="11"/>
        <v>15</v>
      </c>
      <c r="W8" s="47" t="str">
        <f t="shared" si="12"/>
        <v>10</v>
      </c>
      <c r="X8" s="47" t="str">
        <f t="shared" ref="X8:X16" si="57">RIGHT(Y8,2)</f>
        <v>58</v>
      </c>
      <c r="Y8" s="48" t="s">
        <v>116</v>
      </c>
      <c r="Z8" s="49" t="str">
        <f t="shared" si="13"/>
        <v>15:10:58</v>
      </c>
      <c r="AA8" s="47" t="str">
        <f t="shared" si="14"/>
        <v>15</v>
      </c>
      <c r="AB8" s="47" t="str">
        <f t="shared" si="15"/>
        <v>14</v>
      </c>
      <c r="AC8" s="47" t="str">
        <f t="shared" si="16"/>
        <v>53</v>
      </c>
      <c r="AD8" s="48" t="s">
        <v>117</v>
      </c>
      <c r="AE8" s="49" t="str">
        <f t="shared" si="17"/>
        <v>15:14:53</v>
      </c>
      <c r="AF8" s="55">
        <f t="shared" si="18"/>
        <v>0.10177083333333337</v>
      </c>
      <c r="AG8" s="241">
        <f t="shared" si="19"/>
        <v>2.7199074074073515E-3</v>
      </c>
      <c r="AH8" s="55">
        <f t="shared" si="20"/>
        <v>0.10449074074074072</v>
      </c>
      <c r="AI8" s="52">
        <f t="shared" si="21"/>
        <v>12.282497441146365</v>
      </c>
      <c r="AJ8" s="52">
        <f t="shared" si="22"/>
        <v>11.962782454585733</v>
      </c>
      <c r="AK8" s="118"/>
      <c r="AL8" s="84"/>
      <c r="AM8" s="84"/>
      <c r="AN8" s="84"/>
      <c r="AO8" s="85"/>
      <c r="AP8" s="86"/>
      <c r="AQ8" s="84"/>
      <c r="AR8" s="84"/>
      <c r="AS8" s="84"/>
      <c r="AT8" s="242"/>
      <c r="AU8" s="86"/>
      <c r="AV8" s="110"/>
      <c r="AW8" s="243"/>
      <c r="AX8" s="110"/>
      <c r="AY8" s="97"/>
      <c r="AZ8" s="97"/>
      <c r="BA8" s="53">
        <f t="shared" si="53"/>
        <v>0.65616898148148151</v>
      </c>
      <c r="BB8" s="47" t="str">
        <f t="shared" si="23"/>
        <v>17</v>
      </c>
      <c r="BC8" s="47" t="str">
        <f t="shared" si="24"/>
        <v>15</v>
      </c>
      <c r="BD8" s="47" t="str">
        <f t="shared" si="25"/>
        <v>54</v>
      </c>
      <c r="BE8" s="48" t="s">
        <v>118</v>
      </c>
      <c r="BF8" s="49" t="str">
        <f t="shared" si="26"/>
        <v>17:15:54</v>
      </c>
      <c r="BG8" s="47" t="str">
        <f t="shared" si="27"/>
        <v>17</v>
      </c>
      <c r="BH8" s="47" t="str">
        <f t="shared" si="28"/>
        <v>18</v>
      </c>
      <c r="BI8" s="47" t="str">
        <f t="shared" si="29"/>
        <v>35</v>
      </c>
      <c r="BJ8" s="54">
        <v>171835</v>
      </c>
      <c r="BK8" s="49" t="str">
        <f t="shared" si="30"/>
        <v>17:18:35</v>
      </c>
      <c r="BL8" s="55">
        <f t="shared" si="31"/>
        <v>6.3206018518518481E-2</v>
      </c>
      <c r="BM8" s="51">
        <f t="shared" si="32"/>
        <v>1.8634259259260322E-3</v>
      </c>
      <c r="BN8" s="55">
        <f t="shared" si="33"/>
        <v>6.5069444444444513E-2</v>
      </c>
      <c r="BO8" s="52">
        <f t="shared" si="34"/>
        <v>13.18439846182018</v>
      </c>
      <c r="BP8" s="52">
        <f t="shared" si="35"/>
        <v>12.806830309498398</v>
      </c>
      <c r="BQ8" s="108">
        <f t="shared" si="36"/>
        <v>0.74207175925925939</v>
      </c>
      <c r="BR8" s="47" t="str">
        <f t="shared" si="37"/>
        <v/>
      </c>
      <c r="BS8" s="47" t="str">
        <f t="shared" si="38"/>
        <v/>
      </c>
      <c r="BT8" s="47" t="str">
        <f t="shared" ref="BT8:BT16" si="58">RIGHT(BU8,2)</f>
        <v/>
      </c>
      <c r="BU8" s="54"/>
      <c r="BV8" s="49" t="str">
        <f t="shared" si="39"/>
        <v>::</v>
      </c>
      <c r="BW8" s="47" t="str">
        <f t="shared" si="40"/>
        <v/>
      </c>
      <c r="BX8" s="47" t="str">
        <f t="shared" si="41"/>
        <v/>
      </c>
      <c r="BY8" s="47" t="str">
        <f t="shared" ref="BY8:BY16" si="59">RIGHT(BZ8,2)</f>
        <v/>
      </c>
      <c r="BZ8" s="54"/>
      <c r="CA8" s="49" t="str">
        <f t="shared" si="42"/>
        <v>::</v>
      </c>
      <c r="CB8" s="55" t="e">
        <f t="shared" si="43"/>
        <v>#VALUE!</v>
      </c>
      <c r="CC8" s="51" t="e">
        <f t="shared" si="44"/>
        <v>#VALUE!</v>
      </c>
      <c r="CD8" s="55" t="e">
        <f t="shared" si="45"/>
        <v>#VALUE!</v>
      </c>
      <c r="CE8" s="52" t="e">
        <f t="shared" si="46"/>
        <v>#VALUE!</v>
      </c>
      <c r="CF8" s="52" t="e">
        <f t="shared" si="47"/>
        <v>#VALUE!</v>
      </c>
      <c r="CG8" s="89"/>
      <c r="CH8" s="174">
        <f t="shared" si="48"/>
        <v>12.701212789415656</v>
      </c>
      <c r="CI8" s="174">
        <f t="shared" si="48"/>
        <v>12.438455558434828</v>
      </c>
      <c r="CJ8" s="61">
        <f t="shared" si="54"/>
        <v>0.26244212962962959</v>
      </c>
      <c r="CK8" s="61">
        <f t="shared" si="49"/>
        <v>0.26798611111111098</v>
      </c>
      <c r="CL8" s="91"/>
      <c r="CM8" s="16" t="e">
        <f t="shared" si="50"/>
        <v>#VALUE!</v>
      </c>
    </row>
    <row r="9" spans="1:92">
      <c r="A9" s="42">
        <f t="shared" si="51"/>
        <v>5</v>
      </c>
      <c r="B9" s="82" t="s">
        <v>119</v>
      </c>
      <c r="C9" s="82" t="s">
        <v>120</v>
      </c>
      <c r="D9" s="82"/>
      <c r="E9" s="46">
        <v>0.40972222222222227</v>
      </c>
      <c r="F9" s="47" t="str">
        <f t="shared" si="0"/>
        <v>12</v>
      </c>
      <c r="G9" s="47" t="str">
        <f t="shared" si="1"/>
        <v>09</v>
      </c>
      <c r="H9" s="47" t="str">
        <f t="shared" si="55"/>
        <v>52</v>
      </c>
      <c r="I9" s="48" t="s">
        <v>121</v>
      </c>
      <c r="J9" s="49" t="str">
        <f t="shared" si="2"/>
        <v>12:09:52</v>
      </c>
      <c r="K9" s="47" t="str">
        <f t="shared" si="3"/>
        <v>12</v>
      </c>
      <c r="L9" s="47" t="str">
        <f t="shared" si="4"/>
        <v>14</v>
      </c>
      <c r="M9" s="47" t="str">
        <f t="shared" si="56"/>
        <v>16</v>
      </c>
      <c r="N9" s="48" t="s">
        <v>122</v>
      </c>
      <c r="O9" s="49" t="str">
        <f t="shared" si="5"/>
        <v>12:14:16</v>
      </c>
      <c r="P9" s="50">
        <f t="shared" si="6"/>
        <v>9.7129629629629621E-2</v>
      </c>
      <c r="Q9" s="51">
        <f t="shared" si="7"/>
        <v>3.0555555555554781E-3</v>
      </c>
      <c r="R9" s="50">
        <f t="shared" si="8"/>
        <v>0.1001851851851851</v>
      </c>
      <c r="S9" s="52">
        <f t="shared" si="9"/>
        <v>12.869399428026693</v>
      </c>
      <c r="T9" s="52">
        <f t="shared" si="10"/>
        <v>12.476894639556379</v>
      </c>
      <c r="U9" s="53">
        <f t="shared" si="52"/>
        <v>0.53074074074074074</v>
      </c>
      <c r="V9" s="47" t="str">
        <f t="shared" si="11"/>
        <v>15</v>
      </c>
      <c r="W9" s="47" t="str">
        <f t="shared" si="12"/>
        <v>08</v>
      </c>
      <c r="X9" s="47" t="str">
        <f t="shared" si="57"/>
        <v>59</v>
      </c>
      <c r="Y9" s="48" t="s">
        <v>123</v>
      </c>
      <c r="Z9" s="49" t="str">
        <f t="shared" si="13"/>
        <v>15:08:59</v>
      </c>
      <c r="AA9" s="47" t="str">
        <f t="shared" si="14"/>
        <v>15</v>
      </c>
      <c r="AB9" s="47" t="str">
        <f t="shared" si="15"/>
        <v>15</v>
      </c>
      <c r="AC9" s="47" t="str">
        <f t="shared" si="16"/>
        <v>20</v>
      </c>
      <c r="AD9" s="48" t="s">
        <v>124</v>
      </c>
      <c r="AE9" s="49" t="str">
        <f t="shared" si="17"/>
        <v>15:15:20</v>
      </c>
      <c r="AF9" s="55">
        <f t="shared" si="18"/>
        <v>0.1004976851851852</v>
      </c>
      <c r="AG9" s="241">
        <f t="shared" si="19"/>
        <v>4.4097222222222454E-3</v>
      </c>
      <c r="AH9" s="55">
        <f t="shared" si="20"/>
        <v>0.10490740740740745</v>
      </c>
      <c r="AI9" s="52">
        <f t="shared" si="21"/>
        <v>12.438097431763216</v>
      </c>
      <c r="AJ9" s="52">
        <f t="shared" si="22"/>
        <v>11.915269196822594</v>
      </c>
      <c r="AK9" s="118"/>
      <c r="AL9" s="84"/>
      <c r="AM9" s="84"/>
      <c r="AN9" s="84"/>
      <c r="AO9" s="85"/>
      <c r="AP9" s="86"/>
      <c r="AQ9" s="84"/>
      <c r="AR9" s="84"/>
      <c r="AS9" s="84"/>
      <c r="AT9" s="242"/>
      <c r="AU9" s="86"/>
      <c r="AV9" s="110"/>
      <c r="AW9" s="243"/>
      <c r="AX9" s="110"/>
      <c r="AY9" s="97"/>
      <c r="AZ9" s="97"/>
      <c r="BA9" s="53">
        <f t="shared" si="53"/>
        <v>0.65648148148148155</v>
      </c>
      <c r="BB9" s="47" t="str">
        <f t="shared" si="23"/>
        <v>17</v>
      </c>
      <c r="BC9" s="47" t="str">
        <f t="shared" si="24"/>
        <v>15</v>
      </c>
      <c r="BD9" s="47" t="str">
        <f t="shared" si="25"/>
        <v>56</v>
      </c>
      <c r="BE9" s="48" t="s">
        <v>125</v>
      </c>
      <c r="BF9" s="49" t="str">
        <f t="shared" si="26"/>
        <v>17:15:56</v>
      </c>
      <c r="BG9" s="47" t="str">
        <f t="shared" si="27"/>
        <v>17</v>
      </c>
      <c r="BH9" s="47" t="str">
        <f t="shared" si="28"/>
        <v>21</v>
      </c>
      <c r="BI9" s="47" t="str">
        <f t="shared" si="29"/>
        <v>55</v>
      </c>
      <c r="BJ9" s="54">
        <v>172155</v>
      </c>
      <c r="BK9" s="49" t="str">
        <f t="shared" si="30"/>
        <v>17:21:55</v>
      </c>
      <c r="BL9" s="55">
        <f t="shared" si="31"/>
        <v>6.291666666666651E-2</v>
      </c>
      <c r="BM9" s="51">
        <f t="shared" si="32"/>
        <v>4.155092592592613E-3</v>
      </c>
      <c r="BN9" s="55">
        <f t="shared" si="33"/>
        <v>6.7071759259259123E-2</v>
      </c>
      <c r="BO9" s="52">
        <f t="shared" si="34"/>
        <v>13.245033112582782</v>
      </c>
      <c r="BP9" s="52">
        <f t="shared" si="35"/>
        <v>12.424503882657463</v>
      </c>
      <c r="BQ9" s="108">
        <f t="shared" si="36"/>
        <v>0.74438657407407405</v>
      </c>
      <c r="BR9" s="47" t="str">
        <f t="shared" si="37"/>
        <v/>
      </c>
      <c r="BS9" s="47" t="str">
        <f t="shared" si="38"/>
        <v/>
      </c>
      <c r="BT9" s="47" t="str">
        <f t="shared" si="58"/>
        <v/>
      </c>
      <c r="BU9" s="54"/>
      <c r="BV9" s="49" t="str">
        <f t="shared" si="39"/>
        <v>::</v>
      </c>
      <c r="BW9" s="47" t="str">
        <f t="shared" si="40"/>
        <v/>
      </c>
      <c r="BX9" s="47" t="str">
        <f t="shared" si="41"/>
        <v/>
      </c>
      <c r="BY9" s="47" t="str">
        <f t="shared" si="59"/>
        <v/>
      </c>
      <c r="BZ9" s="54"/>
      <c r="CA9" s="49" t="str">
        <f t="shared" si="42"/>
        <v>::</v>
      </c>
      <c r="CB9" s="55" t="e">
        <f t="shared" si="43"/>
        <v>#VALUE!</v>
      </c>
      <c r="CC9" s="51" t="e">
        <f t="shared" si="44"/>
        <v>#VALUE!</v>
      </c>
      <c r="CD9" s="55" t="e">
        <f t="shared" si="45"/>
        <v>#VALUE!</v>
      </c>
      <c r="CE9" s="52" t="e">
        <f t="shared" si="46"/>
        <v>#VALUE!</v>
      </c>
      <c r="CF9" s="52" t="e">
        <f t="shared" si="47"/>
        <v>#VALUE!</v>
      </c>
      <c r="CG9" s="89"/>
      <c r="CH9" s="174">
        <f t="shared" si="48"/>
        <v>12.793745280085293</v>
      </c>
      <c r="CI9" s="174">
        <f t="shared" si="48"/>
        <v>12.437381240283296</v>
      </c>
      <c r="CJ9" s="61">
        <f t="shared" si="54"/>
        <v>0.26054398148148133</v>
      </c>
      <c r="CK9" s="61">
        <f t="shared" si="49"/>
        <v>0.26800925925925906</v>
      </c>
      <c r="CL9" s="91"/>
      <c r="CM9" s="16" t="e">
        <f t="shared" si="50"/>
        <v>#VALUE!</v>
      </c>
    </row>
    <row r="10" spans="1:92">
      <c r="A10" s="42">
        <f t="shared" si="51"/>
        <v>6</v>
      </c>
      <c r="B10" s="82" t="s">
        <v>126</v>
      </c>
      <c r="C10" s="82" t="s">
        <v>127</v>
      </c>
      <c r="D10" s="82"/>
      <c r="E10" s="46">
        <v>0.40972222222222227</v>
      </c>
      <c r="F10" s="47" t="str">
        <f t="shared" si="0"/>
        <v>12</v>
      </c>
      <c r="G10" s="47" t="str">
        <f t="shared" si="1"/>
        <v>10</v>
      </c>
      <c r="H10" s="47" t="str">
        <f t="shared" si="55"/>
        <v>25</v>
      </c>
      <c r="I10" s="48" t="s">
        <v>128</v>
      </c>
      <c r="J10" s="49" t="str">
        <f t="shared" si="2"/>
        <v>12:10:25</v>
      </c>
      <c r="K10" s="47" t="str">
        <f t="shared" si="3"/>
        <v>12</v>
      </c>
      <c r="L10" s="47" t="str">
        <f t="shared" si="4"/>
        <v>14</v>
      </c>
      <c r="M10" s="47" t="str">
        <f t="shared" si="56"/>
        <v>30</v>
      </c>
      <c r="N10" s="48" t="s">
        <v>129</v>
      </c>
      <c r="O10" s="49" t="str">
        <f t="shared" si="5"/>
        <v>12:14:30</v>
      </c>
      <c r="P10" s="50">
        <f t="shared" si="6"/>
        <v>9.7511574074074014E-2</v>
      </c>
      <c r="Q10" s="51">
        <f t="shared" si="7"/>
        <v>2.8356481481481843E-3</v>
      </c>
      <c r="R10" s="50">
        <f t="shared" si="8"/>
        <v>0.1003472222222222</v>
      </c>
      <c r="S10" s="52">
        <f t="shared" si="9"/>
        <v>12.818991097922847</v>
      </c>
      <c r="T10" s="52">
        <f t="shared" si="10"/>
        <v>12.456747404844291</v>
      </c>
      <c r="U10" s="53">
        <f t="shared" si="52"/>
        <v>0.53090277777777783</v>
      </c>
      <c r="V10" s="47" t="str">
        <f t="shared" si="11"/>
        <v>15</v>
      </c>
      <c r="W10" s="47" t="str">
        <f t="shared" si="12"/>
        <v>11</v>
      </c>
      <c r="X10" s="47" t="str">
        <f t="shared" si="57"/>
        <v>04</v>
      </c>
      <c r="Y10" s="48" t="s">
        <v>130</v>
      </c>
      <c r="Z10" s="49" t="str">
        <f t="shared" si="13"/>
        <v>15:11:04</v>
      </c>
      <c r="AA10" s="47" t="str">
        <f t="shared" si="14"/>
        <v>15</v>
      </c>
      <c r="AB10" s="47" t="str">
        <f t="shared" si="15"/>
        <v>18</v>
      </c>
      <c r="AC10" s="47" t="str">
        <f t="shared" si="16"/>
        <v>10</v>
      </c>
      <c r="AD10" s="48" t="s">
        <v>131</v>
      </c>
      <c r="AE10" s="49" t="str">
        <f t="shared" si="17"/>
        <v>15:18:10</v>
      </c>
      <c r="AF10" s="55">
        <f t="shared" si="18"/>
        <v>0.1017824074074074</v>
      </c>
      <c r="AG10" s="241">
        <f t="shared" si="19"/>
        <v>4.9305555555554381E-3</v>
      </c>
      <c r="AH10" s="55">
        <f t="shared" si="20"/>
        <v>0.10671296296296284</v>
      </c>
      <c r="AI10" s="52">
        <f t="shared" si="21"/>
        <v>12.28110075051171</v>
      </c>
      <c r="AJ10" s="52">
        <f t="shared" si="22"/>
        <v>11.713665943600869</v>
      </c>
      <c r="AK10" s="118"/>
      <c r="AL10" s="84"/>
      <c r="AM10" s="84"/>
      <c r="AN10" s="84"/>
      <c r="AO10" s="85"/>
      <c r="AP10" s="86"/>
      <c r="AQ10" s="84"/>
      <c r="AR10" s="84"/>
      <c r="AS10" s="84"/>
      <c r="AT10" s="242"/>
      <c r="AU10" s="86"/>
      <c r="AV10" s="110"/>
      <c r="AW10" s="243"/>
      <c r="AX10" s="110"/>
      <c r="AY10" s="97"/>
      <c r="AZ10" s="97"/>
      <c r="BA10" s="53">
        <f t="shared" si="53"/>
        <v>0.65844907407407405</v>
      </c>
      <c r="BB10" s="47" t="str">
        <f t="shared" si="23"/>
        <v>17</v>
      </c>
      <c r="BC10" s="47" t="str">
        <f t="shared" si="24"/>
        <v>30</v>
      </c>
      <c r="BD10" s="47" t="str">
        <f t="shared" si="25"/>
        <v>05</v>
      </c>
      <c r="BE10" s="48" t="s">
        <v>132</v>
      </c>
      <c r="BF10" s="49" t="str">
        <f t="shared" si="26"/>
        <v>17:30:05</v>
      </c>
      <c r="BG10" s="47" t="str">
        <f t="shared" si="27"/>
        <v>17</v>
      </c>
      <c r="BH10" s="47" t="str">
        <f t="shared" si="28"/>
        <v>41</v>
      </c>
      <c r="BI10" s="47" t="str">
        <f t="shared" si="29"/>
        <v>00</v>
      </c>
      <c r="BJ10" s="54">
        <v>174100</v>
      </c>
      <c r="BK10" s="49" t="str">
        <f t="shared" si="30"/>
        <v>17:41:00</v>
      </c>
      <c r="BL10" s="55">
        <f t="shared" si="31"/>
        <v>7.0775462962962998E-2</v>
      </c>
      <c r="BM10" s="51">
        <f t="shared" si="32"/>
        <v>7.5810185185185563E-3</v>
      </c>
      <c r="BN10" s="55">
        <f t="shared" si="33"/>
        <v>7.8356481481481555E-2</v>
      </c>
      <c r="BO10" s="52">
        <f t="shared" si="34"/>
        <v>11.774325429272281</v>
      </c>
      <c r="BP10" s="52">
        <f t="shared" si="35"/>
        <v>10.635155096011816</v>
      </c>
      <c r="BQ10" s="108">
        <f t="shared" si="36"/>
        <v>0.75763888888888897</v>
      </c>
      <c r="BR10" s="47" t="str">
        <f t="shared" si="37"/>
        <v/>
      </c>
      <c r="BS10" s="47" t="str">
        <f t="shared" si="38"/>
        <v/>
      </c>
      <c r="BT10" s="47" t="str">
        <f t="shared" si="58"/>
        <v/>
      </c>
      <c r="BU10" s="54"/>
      <c r="BV10" s="49" t="str">
        <f t="shared" si="39"/>
        <v>::</v>
      </c>
      <c r="BW10" s="47" t="str">
        <f t="shared" si="40"/>
        <v/>
      </c>
      <c r="BX10" s="47" t="str">
        <f t="shared" si="41"/>
        <v/>
      </c>
      <c r="BY10" s="47" t="str">
        <f t="shared" si="59"/>
        <v/>
      </c>
      <c r="BZ10" s="54"/>
      <c r="CA10" s="49" t="str">
        <f t="shared" si="42"/>
        <v>::</v>
      </c>
      <c r="CB10" s="55" t="e">
        <f t="shared" si="43"/>
        <v>#VALUE!</v>
      </c>
      <c r="CC10" s="51" t="e">
        <f t="shared" si="44"/>
        <v>#VALUE!</v>
      </c>
      <c r="CD10" s="55" t="e">
        <f t="shared" si="45"/>
        <v>#VALUE!</v>
      </c>
      <c r="CE10" s="52" t="e">
        <f t="shared" si="46"/>
        <v>#VALUE!</v>
      </c>
      <c r="CF10" s="52" t="e">
        <f t="shared" si="47"/>
        <v>#VALUE!</v>
      </c>
      <c r="CG10" s="89"/>
      <c r="CH10" s="174">
        <f t="shared" si="48"/>
        <v>12.342504499871433</v>
      </c>
      <c r="CI10" s="174">
        <f t="shared" si="48"/>
        <v>11.997500520724849</v>
      </c>
      <c r="CJ10" s="61">
        <f t="shared" si="54"/>
        <v>0.27006944444444442</v>
      </c>
      <c r="CK10" s="61">
        <f t="shared" si="49"/>
        <v>0.27783564814814804</v>
      </c>
      <c r="CL10" s="91"/>
      <c r="CM10" s="16" t="e">
        <f t="shared" si="50"/>
        <v>#VALUE!</v>
      </c>
    </row>
    <row r="11" spans="1:92" s="253" customFormat="1">
      <c r="A11" s="68">
        <f t="shared" si="51"/>
        <v>7</v>
      </c>
      <c r="B11" s="164" t="s">
        <v>66</v>
      </c>
      <c r="C11" s="164" t="s">
        <v>133</v>
      </c>
      <c r="D11" s="164" t="s">
        <v>51</v>
      </c>
      <c r="E11" s="70">
        <v>0.40972222222222227</v>
      </c>
      <c r="F11" s="244" t="str">
        <f t="shared" si="0"/>
        <v>11</v>
      </c>
      <c r="G11" s="244" t="str">
        <f t="shared" si="1"/>
        <v>35</v>
      </c>
      <c r="H11" s="244" t="str">
        <f t="shared" si="55"/>
        <v>20</v>
      </c>
      <c r="I11" s="138" t="s">
        <v>134</v>
      </c>
      <c r="J11" s="245" t="str">
        <f t="shared" si="2"/>
        <v>11:35:20</v>
      </c>
      <c r="K11" s="244" t="str">
        <f t="shared" si="3"/>
        <v>11</v>
      </c>
      <c r="L11" s="244" t="str">
        <f t="shared" si="4"/>
        <v>41</v>
      </c>
      <c r="M11" s="244" t="str">
        <f t="shared" si="56"/>
        <v>13</v>
      </c>
      <c r="N11" s="138" t="s">
        <v>68</v>
      </c>
      <c r="O11" s="245" t="str">
        <f t="shared" si="5"/>
        <v>11:41:13</v>
      </c>
      <c r="P11" s="57">
        <f t="shared" si="6"/>
        <v>7.3148148148148073E-2</v>
      </c>
      <c r="Q11" s="57">
        <f t="shared" si="7"/>
        <v>4.0856481481481577E-3</v>
      </c>
      <c r="R11" s="57">
        <f t="shared" si="8"/>
        <v>7.7233796296296231E-2</v>
      </c>
      <c r="S11" s="71">
        <f t="shared" si="9"/>
        <v>17.088607594936708</v>
      </c>
      <c r="T11" s="71">
        <f t="shared" si="10"/>
        <v>16.184624606623707</v>
      </c>
      <c r="U11" s="246">
        <f t="shared" si="52"/>
        <v>0.50778935185185181</v>
      </c>
      <c r="V11" s="244" t="str">
        <f t="shared" si="11"/>
        <v>13</v>
      </c>
      <c r="W11" s="244" t="str">
        <f t="shared" si="12"/>
        <v>51</v>
      </c>
      <c r="X11" s="244" t="str">
        <f t="shared" si="57"/>
        <v>13</v>
      </c>
      <c r="Y11" s="138" t="s">
        <v>135</v>
      </c>
      <c r="Z11" s="245" t="str">
        <f t="shared" si="13"/>
        <v>13:51:13</v>
      </c>
      <c r="AA11" s="244" t="str">
        <f t="shared" si="14"/>
        <v>13</v>
      </c>
      <c r="AB11" s="244" t="str">
        <f t="shared" si="15"/>
        <v>54</v>
      </c>
      <c r="AC11" s="244" t="str">
        <f t="shared" si="16"/>
        <v>05</v>
      </c>
      <c r="AD11" s="138" t="s">
        <v>136</v>
      </c>
      <c r="AE11" s="245" t="str">
        <f t="shared" si="17"/>
        <v>13:54:05</v>
      </c>
      <c r="AF11" s="247">
        <f t="shared" si="18"/>
        <v>6.944444444444442E-2</v>
      </c>
      <c r="AG11" s="247">
        <f t="shared" si="19"/>
        <v>1.9907407407407929E-3</v>
      </c>
      <c r="AH11" s="247">
        <f t="shared" si="20"/>
        <v>7.1435185185185213E-2</v>
      </c>
      <c r="AI11" s="71">
        <f t="shared" si="21"/>
        <v>18</v>
      </c>
      <c r="AJ11" s="71">
        <f t="shared" si="22"/>
        <v>17.498379779650033</v>
      </c>
      <c r="AK11" s="126"/>
      <c r="AL11" s="93"/>
      <c r="AM11" s="93"/>
      <c r="AN11" s="93"/>
      <c r="AO11" s="94"/>
      <c r="AP11" s="95"/>
      <c r="AQ11" s="93"/>
      <c r="AR11" s="93"/>
      <c r="AS11" s="93"/>
      <c r="AT11" s="248"/>
      <c r="AU11" s="95"/>
      <c r="AV11" s="112"/>
      <c r="AW11" s="88"/>
      <c r="AX11" s="112"/>
      <c r="AY11" s="98"/>
      <c r="AZ11" s="98"/>
      <c r="BA11" s="246">
        <f t="shared" si="53"/>
        <v>0.60005787037037039</v>
      </c>
      <c r="BB11" s="244"/>
      <c r="BC11" s="244"/>
      <c r="BD11" s="244"/>
      <c r="BE11" s="138"/>
      <c r="BF11" s="245"/>
      <c r="BG11" s="244"/>
      <c r="BH11" s="244"/>
      <c r="BI11" s="244"/>
      <c r="BJ11" s="249"/>
      <c r="BK11" s="245"/>
      <c r="BL11" s="247"/>
      <c r="BM11" s="57"/>
      <c r="BN11" s="247"/>
      <c r="BO11" s="71"/>
      <c r="BP11" s="71"/>
      <c r="BQ11" s="127"/>
      <c r="BR11" s="244"/>
      <c r="BS11" s="244"/>
      <c r="BT11" s="244"/>
      <c r="BU11" s="249"/>
      <c r="BV11" s="245"/>
      <c r="BW11" s="244"/>
      <c r="BX11" s="244"/>
      <c r="BY11" s="244"/>
      <c r="BZ11" s="249"/>
      <c r="CA11" s="245"/>
      <c r="CB11" s="247"/>
      <c r="CC11" s="57"/>
      <c r="CD11" s="247"/>
      <c r="CE11" s="71"/>
      <c r="CF11" s="71"/>
      <c r="CG11" s="72"/>
      <c r="CH11" s="250"/>
      <c r="CI11" s="251"/>
      <c r="CJ11" s="73"/>
      <c r="CK11" s="73"/>
      <c r="CL11" s="252"/>
      <c r="CM11" s="74"/>
    </row>
    <row r="12" spans="1:92" s="79" customFormat="1" ht="12.75">
      <c r="A12" s="254"/>
      <c r="B12" s="857" t="s">
        <v>137</v>
      </c>
      <c r="C12" s="857"/>
      <c r="D12" s="255"/>
      <c r="E12" s="256"/>
      <c r="F12" s="256"/>
      <c r="G12" s="256"/>
      <c r="H12" s="256"/>
      <c r="I12" s="257"/>
      <c r="J12" s="258"/>
      <c r="K12" s="258"/>
      <c r="L12" s="258"/>
      <c r="M12" s="258"/>
      <c r="N12" s="258"/>
      <c r="O12" s="258"/>
      <c r="P12" s="259"/>
      <c r="Q12" s="259"/>
      <c r="R12" s="259"/>
      <c r="S12" s="260"/>
      <c r="T12" s="260"/>
      <c r="U12" s="261"/>
      <c r="V12" s="261"/>
      <c r="W12" s="261"/>
      <c r="X12" s="261"/>
      <c r="Y12" s="257"/>
      <c r="Z12" s="261"/>
      <c r="AA12" s="261"/>
      <c r="AB12" s="261"/>
      <c r="AC12" s="261"/>
      <c r="AD12" s="262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3"/>
      <c r="AP12" s="261"/>
      <c r="AQ12" s="261"/>
      <c r="AR12" s="261"/>
      <c r="AS12" s="261"/>
      <c r="AT12" s="263"/>
      <c r="AU12" s="261"/>
      <c r="AV12" s="261"/>
      <c r="AW12" s="261"/>
      <c r="AX12" s="261"/>
      <c r="AY12" s="261"/>
      <c r="AZ12" s="261"/>
      <c r="BA12" s="263"/>
      <c r="BB12" s="263"/>
      <c r="BC12" s="263"/>
      <c r="BD12" s="263"/>
      <c r="BE12" s="263"/>
      <c r="BF12" s="261"/>
      <c r="BG12" s="261"/>
      <c r="BH12" s="261"/>
      <c r="BI12" s="261"/>
      <c r="BJ12" s="263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3"/>
      <c r="BV12" s="261"/>
      <c r="BW12" s="261"/>
      <c r="BX12" s="261"/>
      <c r="BY12" s="261"/>
      <c r="BZ12" s="263"/>
      <c r="CA12" s="261"/>
      <c r="CB12" s="261"/>
      <c r="CC12" s="261"/>
      <c r="CD12" s="261"/>
      <c r="CE12" s="261"/>
      <c r="CF12" s="261"/>
      <c r="CG12" s="261"/>
      <c r="CH12" s="261"/>
      <c r="CI12" s="261"/>
      <c r="CJ12" s="261"/>
      <c r="CK12" s="264">
        <v>60</v>
      </c>
      <c r="CL12" s="265"/>
      <c r="CM12" s="266"/>
      <c r="CN12" s="240"/>
    </row>
    <row r="13" spans="1:92" s="79" customFormat="1" ht="12.75">
      <c r="A13" s="42">
        <v>1</v>
      </c>
      <c r="B13" s="82" t="s">
        <v>138</v>
      </c>
      <c r="C13" s="82" t="s">
        <v>139</v>
      </c>
      <c r="D13" s="82"/>
      <c r="E13" s="46">
        <v>0.4375</v>
      </c>
      <c r="F13" s="47" t="str">
        <f>LEFT(I13,2)</f>
        <v>12</v>
      </c>
      <c r="G13" s="47" t="str">
        <f>MID(I13,3,2)</f>
        <v>36</v>
      </c>
      <c r="H13" s="47" t="str">
        <f>RIGHT(I13,2)</f>
        <v>00</v>
      </c>
      <c r="I13" s="48" t="s">
        <v>140</v>
      </c>
      <c r="J13" s="49" t="str">
        <f>CONCATENATE(F13&amp;":"&amp;G13&amp;":"&amp;H13)</f>
        <v>12:36:00</v>
      </c>
      <c r="K13" s="47" t="str">
        <f>LEFT(N13,2)</f>
        <v>12</v>
      </c>
      <c r="L13" s="47" t="str">
        <f>MID(N13,3,2)</f>
        <v>43</v>
      </c>
      <c r="M13" s="47" t="str">
        <f>RIGHT(N13,2)</f>
        <v>45</v>
      </c>
      <c r="N13" s="48" t="s">
        <v>141</v>
      </c>
      <c r="O13" s="49" t="str">
        <f>CONCATENATE(K13&amp;":"&amp;L13&amp;":"&amp;M13)</f>
        <v>12:43:45</v>
      </c>
      <c r="P13" s="50">
        <f>J13-E13</f>
        <v>8.7500000000000022E-2</v>
      </c>
      <c r="Q13" s="51">
        <f>O13-J13</f>
        <v>5.3819444444443976E-3</v>
      </c>
      <c r="R13" s="50">
        <f>O13-J13+P13</f>
        <v>9.288194444444442E-2</v>
      </c>
      <c r="S13" s="52">
        <f>$E$2/(MINUTE(P13)/60+HOUR(P13)+SECOND(P13)/3600)</f>
        <v>14.285714285714285</v>
      </c>
      <c r="T13" s="52">
        <f>$E$2/(MINUTE(R13)/60+HOUR(R13)+SECOND(R13)/3600)</f>
        <v>13.457943925233643</v>
      </c>
      <c r="U13" s="53">
        <f>O13+"00:30"</f>
        <v>0.55121527777777779</v>
      </c>
      <c r="V13" s="47" t="str">
        <f>LEFT(Y13,2)</f>
        <v>15</v>
      </c>
      <c r="W13" s="47" t="str">
        <f>MID(Y13,3,2)</f>
        <v>47</v>
      </c>
      <c r="X13" s="47" t="str">
        <f>RIGHT(Y13,2)</f>
        <v>02</v>
      </c>
      <c r="Y13" s="48" t="s">
        <v>142</v>
      </c>
      <c r="Z13" s="49" t="str">
        <f>CONCATENATE(V13&amp;":"&amp;W13&amp;":"&amp;X13)</f>
        <v>15:47:02</v>
      </c>
      <c r="AA13" s="47" t="str">
        <f>LEFT(AD13,2)</f>
        <v>15</v>
      </c>
      <c r="AB13" s="47" t="str">
        <f>MID(AD13,3,2)</f>
        <v>59</v>
      </c>
      <c r="AC13" s="47" t="str">
        <f>RIGHT(AD13,2)</f>
        <v>08</v>
      </c>
      <c r="AD13" s="48" t="s">
        <v>143</v>
      </c>
      <c r="AE13" s="49" t="str">
        <f>CONCATENATE(AA13&amp;":"&amp;AB13&amp;":"&amp;AC13)</f>
        <v>15:59:08</v>
      </c>
      <c r="AF13" s="55">
        <f>Z13-U13</f>
        <v>0.10644675925925928</v>
      </c>
      <c r="AG13" s="241">
        <f>AE13-Z13</f>
        <v>8.402777777777759E-3</v>
      </c>
      <c r="AH13" s="55">
        <f>AE13-Z13+AF13</f>
        <v>0.11484953703703704</v>
      </c>
      <c r="AI13" s="52">
        <f>$U$2/(MINUTE(AF13)/60+HOUR(AF13)+SECOND(AF13)/3600)</f>
        <v>11.742959660758945</v>
      </c>
      <c r="AJ13" s="52">
        <f>$U$2/(MINUTE(AH13)/60+HOUR(AH13)+SECOND(AH13)/3600)</f>
        <v>10.883805300816285</v>
      </c>
      <c r="AK13" s="118"/>
      <c r="AL13" s="84"/>
      <c r="AM13" s="84"/>
      <c r="AN13" s="84"/>
      <c r="AO13" s="85"/>
      <c r="AP13" s="86"/>
      <c r="AQ13" s="84"/>
      <c r="AR13" s="84"/>
      <c r="AS13" s="84"/>
      <c r="AT13" s="242"/>
      <c r="AU13" s="86"/>
      <c r="AV13" s="110"/>
      <c r="AW13" s="243"/>
      <c r="AX13" s="110"/>
      <c r="AY13" s="97"/>
      <c r="AZ13" s="97"/>
      <c r="BA13" s="118"/>
      <c r="BB13" s="84"/>
      <c r="BC13" s="84"/>
      <c r="BD13" s="84"/>
      <c r="BE13" s="242"/>
      <c r="BF13" s="86"/>
      <c r="BG13" s="84"/>
      <c r="BH13" s="84"/>
      <c r="BI13" s="84"/>
      <c r="BJ13" s="242"/>
      <c r="BK13" s="86"/>
      <c r="BL13" s="110"/>
      <c r="BM13" s="243"/>
      <c r="BN13" s="110"/>
      <c r="BO13" s="97"/>
      <c r="BP13" s="97"/>
      <c r="BQ13" s="108">
        <f>BK13+"0:30"</f>
        <v>2.0833333333333332E-2</v>
      </c>
      <c r="BR13" s="47" t="str">
        <f>LEFT(BU13,2)</f>
        <v/>
      </c>
      <c r="BS13" s="47" t="str">
        <f>MID(BU13,3,2)</f>
        <v/>
      </c>
      <c r="BT13" s="47" t="str">
        <f>RIGHT(BU13,2)</f>
        <v/>
      </c>
      <c r="BU13" s="54"/>
      <c r="BV13" s="49" t="str">
        <f>CONCATENATE(BR13&amp;":"&amp;BS13&amp;":"&amp;BT13)</f>
        <v>::</v>
      </c>
      <c r="BW13" s="47" t="str">
        <f>LEFT(BZ13,2)</f>
        <v/>
      </c>
      <c r="BX13" s="47" t="str">
        <f>MID(BZ13,3,2)</f>
        <v/>
      </c>
      <c r="BY13" s="47" t="str">
        <f>RIGHT(BZ13,2)</f>
        <v/>
      </c>
      <c r="BZ13" s="54"/>
      <c r="CA13" s="49" t="str">
        <f>CONCATENATE(BW13&amp;":"&amp;BX13&amp;":"&amp;BY13)</f>
        <v>::</v>
      </c>
      <c r="CB13" s="55" t="e">
        <f>BV13-BQ13</f>
        <v>#VALUE!</v>
      </c>
      <c r="CC13" s="51" t="e">
        <f>CA13-BV13</f>
        <v>#VALUE!</v>
      </c>
      <c r="CD13" s="55" t="e">
        <f>CA13-BQ13</f>
        <v>#VALUE!</v>
      </c>
      <c r="CE13" s="52" t="e">
        <f>$BQ$2/(MINUTE(CB13)/60+HOUR(CB13)+SECOND(CB13)/3600)</f>
        <v>#VALUE!</v>
      </c>
      <c r="CF13" s="52" t="e">
        <f>$BQ$2/(MINUTE(CD13)/60+HOUR(CD13)+SECOND(CD13)/3600)</f>
        <v>#VALUE!</v>
      </c>
      <c r="CG13" s="89"/>
      <c r="CH13" s="174">
        <f>$CK$12/(MINUTE(CJ13)/60+HOUR(CJ13)+SECOND(CJ13)/3600)</f>
        <v>12.890135465775495</v>
      </c>
      <c r="CI13" s="174">
        <f>$CK$12/(MINUTE(CK13)/60+HOUR(CK13)+SECOND(CK13)/3600)</f>
        <v>12.034767104969912</v>
      </c>
      <c r="CJ13" s="61">
        <f t="shared" si="54"/>
        <v>0.1939467592592593</v>
      </c>
      <c r="CK13" s="61">
        <f>R13+AH13+AX13+BN13</f>
        <v>0.20773148148148146</v>
      </c>
      <c r="CL13" s="91"/>
      <c r="CM13" s="16" t="e">
        <f>-(SECOND(BV13-$BV$5)/60+MINUTE(BV13-$BV$5)+HOUR(BV13-$BV$5)*60)</f>
        <v>#VALUE!</v>
      </c>
      <c r="CN13" s="240"/>
    </row>
    <row r="14" spans="1:92" s="79" customFormat="1" ht="12.75">
      <c r="A14" s="42">
        <f t="shared" si="51"/>
        <v>2</v>
      </c>
      <c r="B14" s="82" t="s">
        <v>144</v>
      </c>
      <c r="C14" s="82" t="s">
        <v>145</v>
      </c>
      <c r="D14" s="82"/>
      <c r="E14" s="46">
        <v>0.4375</v>
      </c>
      <c r="F14" s="47" t="str">
        <f>LEFT(I14,2)</f>
        <v>12</v>
      </c>
      <c r="G14" s="47" t="str">
        <f>MID(I14,3,2)</f>
        <v>36</v>
      </c>
      <c r="H14" s="47" t="str">
        <f>RIGHT(I14,2)</f>
        <v>01</v>
      </c>
      <c r="I14" s="48" t="s">
        <v>146</v>
      </c>
      <c r="J14" s="49" t="str">
        <f>CONCATENATE(F14&amp;":"&amp;G14&amp;":"&amp;H14)</f>
        <v>12:36:01</v>
      </c>
      <c r="K14" s="47" t="str">
        <f>LEFT(N14,2)</f>
        <v>12</v>
      </c>
      <c r="L14" s="47" t="str">
        <f>MID(N14,3,2)</f>
        <v>42</v>
      </c>
      <c r="M14" s="47" t="str">
        <f>RIGHT(N14,2)</f>
        <v>40</v>
      </c>
      <c r="N14" s="48" t="s">
        <v>147</v>
      </c>
      <c r="O14" s="49" t="str">
        <f>CONCATENATE(K14&amp;":"&amp;L14&amp;":"&amp;M14)</f>
        <v>12:42:40</v>
      </c>
      <c r="P14" s="50">
        <f>J14-E14</f>
        <v>8.7511574074074061E-2</v>
      </c>
      <c r="Q14" s="51">
        <f>O14-J14</f>
        <v>4.6180555555555003E-3</v>
      </c>
      <c r="R14" s="50">
        <f>O14-J14+P14</f>
        <v>9.2129629629629561E-2</v>
      </c>
      <c r="S14" s="52">
        <f>$E$2/(MINUTE(P14)/60+HOUR(P14)+SECOND(P14)/3600)</f>
        <v>14.283824890887448</v>
      </c>
      <c r="T14" s="52">
        <f>$E$2/(MINUTE(R14)/60+HOUR(R14)+SECOND(R14)/3600)</f>
        <v>13.567839195979898</v>
      </c>
      <c r="U14" s="53">
        <f>O14+"00:30"</f>
        <v>0.55046296296296293</v>
      </c>
      <c r="V14" s="47" t="str">
        <f>LEFT(Y14,2)</f>
        <v>15</v>
      </c>
      <c r="W14" s="47" t="str">
        <f>MID(Y14,3,2)</f>
        <v>47</v>
      </c>
      <c r="X14" s="47" t="str">
        <f>RIGHT(Y14,2)</f>
        <v>03</v>
      </c>
      <c r="Y14" s="48" t="s">
        <v>148</v>
      </c>
      <c r="Z14" s="49" t="str">
        <f>CONCATENATE(V14&amp;":"&amp;W14&amp;":"&amp;X14)</f>
        <v>15:47:03</v>
      </c>
      <c r="AA14" s="47" t="str">
        <f>LEFT(AD14,2)</f>
        <v>15</v>
      </c>
      <c r="AB14" s="47" t="str">
        <f>MID(AD14,3,2)</f>
        <v>53</v>
      </c>
      <c r="AC14" s="47" t="str">
        <f>RIGHT(AD14,2)</f>
        <v>52</v>
      </c>
      <c r="AD14" s="48" t="s">
        <v>149</v>
      </c>
      <c r="AE14" s="49" t="str">
        <f>CONCATENATE(AA14&amp;":"&amp;AB14&amp;":"&amp;AC14)</f>
        <v>15:53:52</v>
      </c>
      <c r="AF14" s="55">
        <f>Z14-U14</f>
        <v>0.10721064814814818</v>
      </c>
      <c r="AG14" s="241">
        <f>AE14-Z14</f>
        <v>4.7337962962963331E-3</v>
      </c>
      <c r="AH14" s="55">
        <f>AE14-Z14+AF14</f>
        <v>0.11194444444444451</v>
      </c>
      <c r="AI14" s="52">
        <f>$U$2/(MINUTE(AF14)/60+HOUR(AF14)+SECOND(AF14)/3600)</f>
        <v>11.65928964698262</v>
      </c>
      <c r="AJ14" s="52">
        <f>$U$2/(MINUTE(AH14)/60+HOUR(AH14)+SECOND(AH14)/3600)</f>
        <v>11.166253101736972</v>
      </c>
      <c r="AK14" s="118"/>
      <c r="AL14" s="84"/>
      <c r="AM14" s="84"/>
      <c r="AN14" s="84"/>
      <c r="AO14" s="242"/>
      <c r="AP14" s="86"/>
      <c r="AQ14" s="84"/>
      <c r="AR14" s="84"/>
      <c r="AS14" s="84"/>
      <c r="AT14" s="85"/>
      <c r="AU14" s="86"/>
      <c r="AV14" s="110"/>
      <c r="AW14" s="243"/>
      <c r="AX14" s="110"/>
      <c r="AY14" s="97"/>
      <c r="AZ14" s="97"/>
      <c r="BA14" s="118"/>
      <c r="BB14" s="84"/>
      <c r="BC14" s="84"/>
      <c r="BD14" s="84"/>
      <c r="BE14" s="242"/>
      <c r="BF14" s="86"/>
      <c r="BG14" s="84"/>
      <c r="BH14" s="84"/>
      <c r="BI14" s="84"/>
      <c r="BJ14" s="242"/>
      <c r="BK14" s="86"/>
      <c r="BL14" s="110"/>
      <c r="BM14" s="243"/>
      <c r="BN14" s="110"/>
      <c r="BO14" s="97"/>
      <c r="BP14" s="97"/>
      <c r="BQ14" s="108">
        <f>BK14+"0:30"</f>
        <v>2.0833333333333332E-2</v>
      </c>
      <c r="BR14" s="47" t="str">
        <f>LEFT(BU14,2)</f>
        <v/>
      </c>
      <c r="BS14" s="47" t="str">
        <f>MID(BU14,3,2)</f>
        <v/>
      </c>
      <c r="BT14" s="47" t="str">
        <f>RIGHT(BU14,2)</f>
        <v/>
      </c>
      <c r="BU14" s="54"/>
      <c r="BV14" s="49" t="str">
        <f>CONCATENATE(BR14&amp;":"&amp;BS14&amp;":"&amp;BT14)</f>
        <v>::</v>
      </c>
      <c r="BW14" s="47" t="str">
        <f>LEFT(BZ14,2)</f>
        <v/>
      </c>
      <c r="BX14" s="47" t="str">
        <f>MID(BZ14,3,2)</f>
        <v/>
      </c>
      <c r="BY14" s="47" t="str">
        <f>RIGHT(BZ14,2)</f>
        <v/>
      </c>
      <c r="BZ14" s="54"/>
      <c r="CA14" s="49" t="str">
        <f>CONCATENATE(BW14&amp;":"&amp;BX14&amp;":"&amp;BY14)</f>
        <v>::</v>
      </c>
      <c r="CB14" s="55" t="e">
        <f>BV14-BQ14</f>
        <v>#VALUE!</v>
      </c>
      <c r="CC14" s="51" t="e">
        <f>CA14-BV14</f>
        <v>#VALUE!</v>
      </c>
      <c r="CD14" s="55" t="e">
        <f>CA14-BQ14</f>
        <v>#VALUE!</v>
      </c>
      <c r="CE14" s="52" t="e">
        <f>$BQ$2/(MINUTE(CB14)/60+HOUR(CB14)+SECOND(CB14)/3600)</f>
        <v>#VALUE!</v>
      </c>
      <c r="CF14" s="52" t="e">
        <f>$BQ$2/(MINUTE(CD14)/60+HOUR(CD14)+SECOND(CD14)/3600)</f>
        <v>#VALUE!</v>
      </c>
      <c r="CG14" s="89"/>
      <c r="CH14" s="174">
        <f>$CK$12/(MINUTE(CJ14)/60+HOUR(CJ14)+SECOND(CJ14)/3600)</f>
        <v>12.838801711840228</v>
      </c>
      <c r="CI14" s="174">
        <f>$CK$12/(MINUTE(CK14)/60+HOUR(CK14)+SECOND(CK14)/3600)</f>
        <v>12.250453720508169</v>
      </c>
      <c r="CJ14" s="61">
        <f t="shared" si="54"/>
        <v>0.19472222222222224</v>
      </c>
      <c r="CK14" s="61">
        <f>R14+AH14+AX14+BN14</f>
        <v>0.20407407407407407</v>
      </c>
      <c r="CL14" s="91"/>
      <c r="CM14" s="16" t="e">
        <f>-(SECOND(BV14-$BV$5)/60+MINUTE(BV14-$BV$5)+HOUR(BV14-$BV$5)*60)</f>
        <v>#VALUE!</v>
      </c>
      <c r="CN14" s="240"/>
    </row>
    <row r="15" spans="1:92" s="75" customFormat="1" ht="12.75">
      <c r="A15" s="68">
        <f t="shared" si="51"/>
        <v>3</v>
      </c>
      <c r="B15" s="92" t="s">
        <v>150</v>
      </c>
      <c r="C15" s="92" t="s">
        <v>151</v>
      </c>
      <c r="D15" s="92" t="s">
        <v>51</v>
      </c>
      <c r="E15" s="70">
        <v>0.4375</v>
      </c>
      <c r="F15" s="244" t="str">
        <f>LEFT(I15,2)</f>
        <v>11</v>
      </c>
      <c r="G15" s="244" t="str">
        <f>MID(I15,3,2)</f>
        <v>54</v>
      </c>
      <c r="H15" s="244" t="str">
        <f>RIGHT(I15,2)</f>
        <v>52</v>
      </c>
      <c r="I15" s="138" t="s">
        <v>152</v>
      </c>
      <c r="J15" s="245" t="str">
        <f>CONCATENATE(F15&amp;":"&amp;G15&amp;":"&amp;H15)</f>
        <v>11:54:52</v>
      </c>
      <c r="K15" s="244" t="str">
        <f>LEFT(N15,2)</f>
        <v>13</v>
      </c>
      <c r="L15" s="244" t="str">
        <f>MID(N15,3,2)</f>
        <v>02</v>
      </c>
      <c r="M15" s="244" t="str">
        <f>RIGHT(N15,2)</f>
        <v>28</v>
      </c>
      <c r="N15" s="138" t="s">
        <v>153</v>
      </c>
      <c r="O15" s="245" t="str">
        <f>CONCATENATE(K15&amp;":"&amp;L15&amp;":"&amp;M15)</f>
        <v>13:02:28</v>
      </c>
      <c r="P15" s="57">
        <f>J15-E15</f>
        <v>5.8935185185185202E-2</v>
      </c>
      <c r="Q15" s="57">
        <f>O15-J15</f>
        <v>4.69444444444444E-2</v>
      </c>
      <c r="R15" s="57">
        <f>O15-J15+P15</f>
        <v>0.1058796296296296</v>
      </c>
      <c r="S15" s="71">
        <f>$E$2/(MINUTE(P15)/60+HOUR(P15)+SECOND(P15)/3600)</f>
        <v>21.209740769835037</v>
      </c>
      <c r="T15" s="71">
        <f>$E$2/(MINUTE(R15)/60+HOUR(R15)+SECOND(R15)/3600)</f>
        <v>11.80585920419764</v>
      </c>
      <c r="U15" s="246">
        <f>O15+"00:30"</f>
        <v>0.56421296296296297</v>
      </c>
      <c r="V15" s="244" t="str">
        <f>LEFT(Y15,2)</f>
        <v/>
      </c>
      <c r="W15" s="244" t="str">
        <f>MID(Y15,3,2)</f>
        <v/>
      </c>
      <c r="X15" s="244" t="str">
        <f>RIGHT(Y15,2)</f>
        <v/>
      </c>
      <c r="Y15" s="138"/>
      <c r="Z15" s="245"/>
      <c r="AA15" s="244"/>
      <c r="AB15" s="244"/>
      <c r="AC15" s="244"/>
      <c r="AD15" s="138"/>
      <c r="AE15" s="245"/>
      <c r="AF15" s="57"/>
      <c r="AG15" s="57"/>
      <c r="AH15" s="57"/>
      <c r="AI15" s="71"/>
      <c r="AJ15" s="71"/>
      <c r="AK15" s="126"/>
      <c r="AL15" s="93"/>
      <c r="AM15" s="93"/>
      <c r="AN15" s="93"/>
      <c r="AO15" s="94"/>
      <c r="AP15" s="95"/>
      <c r="AQ15" s="93"/>
      <c r="AR15" s="93"/>
      <c r="AS15" s="93"/>
      <c r="AT15" s="248"/>
      <c r="AU15" s="95"/>
      <c r="AV15" s="112"/>
      <c r="AW15" s="88"/>
      <c r="AX15" s="112"/>
      <c r="AY15" s="98"/>
      <c r="AZ15" s="98"/>
      <c r="BA15" s="126"/>
      <c r="BB15" s="93"/>
      <c r="BC15" s="93"/>
      <c r="BD15" s="93"/>
      <c r="BE15" s="248"/>
      <c r="BF15" s="95"/>
      <c r="BG15" s="93"/>
      <c r="BH15" s="93"/>
      <c r="BI15" s="93"/>
      <c r="BJ15" s="248"/>
      <c r="BK15" s="95"/>
      <c r="BL15" s="112"/>
      <c r="BM15" s="88"/>
      <c r="BN15" s="112"/>
      <c r="BO15" s="98"/>
      <c r="BP15" s="98"/>
      <c r="BQ15" s="127">
        <f>BK15+"0:30"</f>
        <v>2.0833333333333332E-2</v>
      </c>
      <c r="BR15" s="244" t="str">
        <f>LEFT(BU15,2)</f>
        <v/>
      </c>
      <c r="BS15" s="244" t="str">
        <f>MID(BU15,3,2)</f>
        <v/>
      </c>
      <c r="BT15" s="244" t="str">
        <f>RIGHT(BU15,2)</f>
        <v/>
      </c>
      <c r="BU15" s="249"/>
      <c r="BV15" s="245" t="str">
        <f>CONCATENATE(BR15&amp;":"&amp;BS15&amp;":"&amp;BT15)</f>
        <v>::</v>
      </c>
      <c r="BW15" s="244" t="str">
        <f>LEFT(BZ15,2)</f>
        <v/>
      </c>
      <c r="BX15" s="244" t="str">
        <f>MID(BZ15,3,2)</f>
        <v/>
      </c>
      <c r="BY15" s="244" t="str">
        <f>RIGHT(BZ15,2)</f>
        <v/>
      </c>
      <c r="BZ15" s="249"/>
      <c r="CA15" s="245" t="str">
        <f>CONCATENATE(BW15&amp;":"&amp;BX15&amp;":"&amp;BY15)</f>
        <v>::</v>
      </c>
      <c r="CB15" s="247" t="e">
        <f>BV15-BQ15</f>
        <v>#VALUE!</v>
      </c>
      <c r="CC15" s="57" t="e">
        <f>CA15-BV15</f>
        <v>#VALUE!</v>
      </c>
      <c r="CD15" s="247" t="e">
        <f>CA15-BQ15</f>
        <v>#VALUE!</v>
      </c>
      <c r="CE15" s="71" t="e">
        <f>$BQ$2/(MINUTE(CB15)/60+HOUR(CB15)+SECOND(CB15)/3600)</f>
        <v>#VALUE!</v>
      </c>
      <c r="CF15" s="71" t="e">
        <f>$BQ$2/(MINUTE(CD15)/60+HOUR(CD15)+SECOND(CD15)/3600)</f>
        <v>#VALUE!</v>
      </c>
      <c r="CG15" s="72"/>
      <c r="CH15" s="251"/>
      <c r="CI15" s="251"/>
      <c r="CJ15" s="73"/>
      <c r="CK15" s="73"/>
      <c r="CL15" s="252"/>
      <c r="CM15" s="74" t="e">
        <f>-(SECOND(BV15-$BV$5)/60+MINUTE(BV15-$BV$5)+HOUR(BV15-$BV$5)*60)</f>
        <v>#VALUE!</v>
      </c>
    </row>
    <row r="16" spans="1:92" s="253" customFormat="1">
      <c r="A16" s="68">
        <f t="shared" si="51"/>
        <v>4</v>
      </c>
      <c r="B16" s="92" t="s">
        <v>154</v>
      </c>
      <c r="C16" s="92" t="s">
        <v>155</v>
      </c>
      <c r="D16" s="92" t="s">
        <v>49</v>
      </c>
      <c r="E16" s="70">
        <v>0.4375</v>
      </c>
      <c r="F16" s="244" t="str">
        <f>LEFT(I16,2)</f>
        <v>12</v>
      </c>
      <c r="G16" s="244" t="str">
        <f>MID(I16,3,2)</f>
        <v>54</v>
      </c>
      <c r="H16" s="244" t="str">
        <f t="shared" si="55"/>
        <v>53</v>
      </c>
      <c r="I16" s="138" t="s">
        <v>156</v>
      </c>
      <c r="J16" s="245" t="str">
        <f>CONCATENATE(F16&amp;":"&amp;G16&amp;":"&amp;H16)</f>
        <v>12:54:53</v>
      </c>
      <c r="K16" s="244" t="str">
        <f>LEFT(N16,2)</f>
        <v>13</v>
      </c>
      <c r="L16" s="244" t="str">
        <f>MID(N16,3,2)</f>
        <v>12</v>
      </c>
      <c r="M16" s="244" t="str">
        <f t="shared" si="56"/>
        <v>14</v>
      </c>
      <c r="N16" s="138" t="s">
        <v>157</v>
      </c>
      <c r="O16" s="245" t="str">
        <f>CONCATENATE(K16&amp;":"&amp;L16&amp;":"&amp;M16)</f>
        <v>13:12:14</v>
      </c>
      <c r="P16" s="57">
        <f>J16-E16</f>
        <v>0.10061342592592593</v>
      </c>
      <c r="Q16" s="57">
        <f>O16-J16</f>
        <v>1.2048611111111107E-2</v>
      </c>
      <c r="R16" s="57">
        <f>O16-J16+P16</f>
        <v>0.11266203703703703</v>
      </c>
      <c r="S16" s="71">
        <f>$E$2/(MINUTE(P16)/60+HOUR(P16)+SECOND(P16)/3600)</f>
        <v>12.423789255722996</v>
      </c>
      <c r="T16" s="71">
        <f>$E$2/(MINUTE(R16)/60+HOUR(R16)+SECOND(R16)/3600)</f>
        <v>11.095130470515716</v>
      </c>
      <c r="U16" s="246">
        <f>O16+"00:30"</f>
        <v>0.5709953703703704</v>
      </c>
      <c r="V16" s="244" t="str">
        <f>LEFT(Y16,2)</f>
        <v/>
      </c>
      <c r="W16" s="244" t="str">
        <f>MID(Y16,3,2)</f>
        <v/>
      </c>
      <c r="X16" s="244" t="str">
        <f t="shared" si="57"/>
        <v/>
      </c>
      <c r="Y16" s="138"/>
      <c r="Z16" s="245"/>
      <c r="AA16" s="244"/>
      <c r="AB16" s="244"/>
      <c r="AC16" s="244"/>
      <c r="AD16" s="138"/>
      <c r="AE16" s="245"/>
      <c r="AF16" s="57"/>
      <c r="AG16" s="57"/>
      <c r="AH16" s="57"/>
      <c r="AI16" s="71"/>
      <c r="AJ16" s="71"/>
      <c r="AK16" s="126"/>
      <c r="AL16" s="93"/>
      <c r="AM16" s="93"/>
      <c r="AN16" s="93"/>
      <c r="AO16" s="94"/>
      <c r="AP16" s="95"/>
      <c r="AQ16" s="93"/>
      <c r="AR16" s="93"/>
      <c r="AS16" s="93"/>
      <c r="AT16" s="248"/>
      <c r="AU16" s="95"/>
      <c r="AV16" s="112"/>
      <c r="AW16" s="88"/>
      <c r="AX16" s="112"/>
      <c r="AY16" s="98"/>
      <c r="AZ16" s="98"/>
      <c r="BA16" s="126"/>
      <c r="BB16" s="93"/>
      <c r="BC16" s="93"/>
      <c r="BD16" s="93"/>
      <c r="BE16" s="248"/>
      <c r="BF16" s="95"/>
      <c r="BG16" s="93"/>
      <c r="BH16" s="93"/>
      <c r="BI16" s="93"/>
      <c r="BJ16" s="248"/>
      <c r="BK16" s="95"/>
      <c r="BL16" s="112"/>
      <c r="BM16" s="88"/>
      <c r="BN16" s="112"/>
      <c r="BO16" s="98"/>
      <c r="BP16" s="98"/>
      <c r="BQ16" s="127">
        <f>BK16+"0:30"</f>
        <v>2.0833333333333332E-2</v>
      </c>
      <c r="BR16" s="244" t="str">
        <f>LEFT(BU16,2)</f>
        <v/>
      </c>
      <c r="BS16" s="244" t="str">
        <f>MID(BU16,3,2)</f>
        <v/>
      </c>
      <c r="BT16" s="244" t="str">
        <f t="shared" si="58"/>
        <v/>
      </c>
      <c r="BU16" s="249"/>
      <c r="BV16" s="245" t="str">
        <f>CONCATENATE(BR16&amp;":"&amp;BS16&amp;":"&amp;BT16)</f>
        <v>::</v>
      </c>
      <c r="BW16" s="244" t="str">
        <f>LEFT(BZ16,2)</f>
        <v/>
      </c>
      <c r="BX16" s="244" t="str">
        <f>MID(BZ16,3,2)</f>
        <v/>
      </c>
      <c r="BY16" s="244" t="str">
        <f t="shared" si="59"/>
        <v/>
      </c>
      <c r="BZ16" s="249"/>
      <c r="CA16" s="245" t="str">
        <f>CONCATENATE(BW16&amp;":"&amp;BX16&amp;":"&amp;BY16)</f>
        <v>::</v>
      </c>
      <c r="CB16" s="247" t="e">
        <f>BV16-BQ16</f>
        <v>#VALUE!</v>
      </c>
      <c r="CC16" s="57" t="e">
        <f>CA16-BV16</f>
        <v>#VALUE!</v>
      </c>
      <c r="CD16" s="247" t="e">
        <f>CA16-BQ16</f>
        <v>#VALUE!</v>
      </c>
      <c r="CE16" s="71" t="e">
        <f>$BQ$2/(MINUTE(CB16)/60+HOUR(CB16)+SECOND(CB16)/3600)</f>
        <v>#VALUE!</v>
      </c>
      <c r="CF16" s="71" t="e">
        <f>$BQ$2/(MINUTE(CD16)/60+HOUR(CD16)+SECOND(CD16)/3600)</f>
        <v>#VALUE!</v>
      </c>
      <c r="CG16" s="72"/>
      <c r="CH16" s="251"/>
      <c r="CI16" s="251"/>
      <c r="CJ16" s="73"/>
      <c r="CK16" s="73"/>
      <c r="CL16" s="252"/>
      <c r="CM16" s="74" t="e">
        <f>-(SECOND(BV16-$BV$5)/60+MINUTE(BV16-$BV$5)+HOUR(BV16-$BV$5)*60)</f>
        <v>#VALUE!</v>
      </c>
    </row>
    <row r="17" spans="1:92" s="79" customFormat="1" ht="12.75">
      <c r="A17" s="267"/>
      <c r="B17" s="858" t="s">
        <v>158</v>
      </c>
      <c r="C17" s="858"/>
      <c r="D17" s="268"/>
      <c r="E17" s="269"/>
      <c r="F17" s="269"/>
      <c r="G17" s="269"/>
      <c r="H17" s="269"/>
      <c r="I17" s="270"/>
      <c r="J17" s="271"/>
      <c r="K17" s="271"/>
      <c r="L17" s="271"/>
      <c r="M17" s="271"/>
      <c r="N17" s="271"/>
      <c r="O17" s="271"/>
      <c r="P17" s="272"/>
      <c r="Q17" s="272"/>
      <c r="R17" s="272"/>
      <c r="S17" s="273"/>
      <c r="T17" s="273"/>
      <c r="U17" s="274"/>
      <c r="V17" s="274"/>
      <c r="W17" s="274"/>
      <c r="X17" s="274"/>
      <c r="Y17" s="270"/>
      <c r="Z17" s="274"/>
      <c r="AA17" s="274"/>
      <c r="AB17" s="274"/>
      <c r="AC17" s="274"/>
      <c r="AD17" s="275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6"/>
      <c r="AP17" s="274"/>
      <c r="AQ17" s="274"/>
      <c r="AR17" s="274"/>
      <c r="AS17" s="274"/>
      <c r="AT17" s="276"/>
      <c r="AU17" s="274"/>
      <c r="AV17" s="274"/>
      <c r="AW17" s="274"/>
      <c r="AX17" s="274"/>
      <c r="AY17" s="274"/>
      <c r="AZ17" s="274"/>
      <c r="BA17" s="276"/>
      <c r="BB17" s="276"/>
      <c r="BC17" s="276"/>
      <c r="BD17" s="276"/>
      <c r="BE17" s="276"/>
      <c r="BF17" s="274"/>
      <c r="BG17" s="274"/>
      <c r="BH17" s="274"/>
      <c r="BI17" s="274"/>
      <c r="BJ17" s="276"/>
      <c r="BK17" s="274"/>
      <c r="BL17" s="274"/>
      <c r="BM17" s="274"/>
      <c r="BN17" s="274"/>
      <c r="BO17" s="274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8">
        <v>40</v>
      </c>
      <c r="CL17" s="277"/>
      <c r="CM17" s="279"/>
      <c r="CN17" s="240"/>
    </row>
    <row r="18" spans="1:92" s="79" customFormat="1" ht="12.75">
      <c r="A18" s="42">
        <v>1</v>
      </c>
      <c r="B18" s="82" t="s">
        <v>57</v>
      </c>
      <c r="C18" s="82" t="s">
        <v>159</v>
      </c>
      <c r="D18" s="82"/>
      <c r="E18" s="83"/>
      <c r="F18" s="84"/>
      <c r="G18" s="84"/>
      <c r="H18" s="84"/>
      <c r="I18" s="85"/>
      <c r="J18" s="86"/>
      <c r="K18" s="84"/>
      <c r="L18" s="84"/>
      <c r="M18" s="84"/>
      <c r="N18" s="85"/>
      <c r="O18" s="86"/>
      <c r="P18" s="87"/>
      <c r="Q18" s="243"/>
      <c r="R18" s="87"/>
      <c r="S18" s="97"/>
      <c r="T18" s="97"/>
      <c r="U18" s="118"/>
      <c r="V18" s="84"/>
      <c r="W18" s="84"/>
      <c r="X18" s="84"/>
      <c r="Y18" s="85"/>
      <c r="Z18" s="86"/>
      <c r="AA18" s="84"/>
      <c r="AB18" s="84"/>
      <c r="AC18" s="84"/>
      <c r="AD18" s="85"/>
      <c r="AE18" s="86"/>
      <c r="AF18" s="87"/>
      <c r="AG18" s="243"/>
      <c r="AH18" s="87"/>
      <c r="AI18" s="97"/>
      <c r="AJ18" s="97"/>
      <c r="AK18" s="53">
        <v>0.40972222222222227</v>
      </c>
      <c r="AL18" s="47" t="str">
        <f t="shared" ref="AL18:AL42" si="60">LEFT(AO18,2)</f>
        <v>11</v>
      </c>
      <c r="AM18" s="47" t="str">
        <f t="shared" ref="AM18:AM42" si="61">MID(AO18,3,2)</f>
        <v>14</v>
      </c>
      <c r="AN18" s="47" t="str">
        <f t="shared" ref="AN18:AN42" si="62">RIGHT(AO18,2)</f>
        <v>37</v>
      </c>
      <c r="AO18" s="48" t="s">
        <v>160</v>
      </c>
      <c r="AP18" s="49" t="str">
        <f t="shared" ref="AP18:AP42" si="63">CONCATENATE(AL18&amp;":"&amp;AM18&amp;":"&amp;AN18)</f>
        <v>11:14:37</v>
      </c>
      <c r="AQ18" s="47" t="str">
        <f t="shared" ref="AQ18:AQ42" si="64">LEFT(AT18,2)</f>
        <v>11</v>
      </c>
      <c r="AR18" s="47" t="str">
        <f t="shared" ref="AR18:AR42" si="65">MID(AT18,3,2)</f>
        <v>17</v>
      </c>
      <c r="AS18" s="47" t="str">
        <f t="shared" ref="AS18:AS42" si="66">RIGHT(AT18,2)</f>
        <v>46</v>
      </c>
      <c r="AT18" s="54">
        <v>111746</v>
      </c>
      <c r="AU18" s="49" t="str">
        <f t="shared" ref="AU18:AU42" si="67">CONCATENATE(AQ18&amp;":"&amp;AR18&amp;":"&amp;AS18)</f>
        <v>11:17:46</v>
      </c>
      <c r="AV18" s="55">
        <f t="shared" ref="AV18:AV42" si="68">AP18-AK18</f>
        <v>5.8761574074074008E-2</v>
      </c>
      <c r="AW18" s="51">
        <f t="shared" ref="AW18:AW42" si="69">AU18-AP18</f>
        <v>2.1875000000000089E-3</v>
      </c>
      <c r="AX18" s="55">
        <f t="shared" ref="AX18:AX42" si="70">AU18-AK18</f>
        <v>6.0949074074074017E-2</v>
      </c>
      <c r="AY18" s="52">
        <f t="shared" ref="AY18:AY42" si="71">$AK$2/(MINUTE(AV18)/60+HOUR(AV18)+SECOND(AV18)/3600)</f>
        <v>14.181603309040772</v>
      </c>
      <c r="AZ18" s="52">
        <f t="shared" ref="AZ18:AZ42" si="72">$AK$2/(MINUTE(AX18)/60+HOUR(AX18)+SECOND(AX18)/3600)</f>
        <v>13.672616786935055</v>
      </c>
      <c r="BA18" s="53">
        <f t="shared" ref="BA18:BA42" si="73">AU18+"0:30"</f>
        <v>0.4915046296296296</v>
      </c>
      <c r="BB18" s="47" t="str">
        <f t="shared" ref="BB18:BB32" si="74">LEFT(BE18,2)</f>
        <v>13</v>
      </c>
      <c r="BC18" s="47" t="str">
        <f t="shared" ref="BC18:BC32" si="75">MID(BE18,3,2)</f>
        <v>18</v>
      </c>
      <c r="BD18" s="47" t="str">
        <f t="shared" ref="BD18:BD32" si="76">RIGHT(BE18,2)</f>
        <v>18</v>
      </c>
      <c r="BE18" s="54">
        <v>131818</v>
      </c>
      <c r="BF18" s="49" t="str">
        <f t="shared" ref="BF18:BF32" si="77">CONCATENATE(BB18&amp;":"&amp;BC18&amp;":"&amp;BD18)</f>
        <v>13:18:18</v>
      </c>
      <c r="BG18" s="47" t="str">
        <f t="shared" ref="BG18:BG32" si="78">LEFT(BJ18,2)</f>
        <v>13</v>
      </c>
      <c r="BH18" s="47" t="str">
        <f t="shared" ref="BH18:BH32" si="79">MID(BJ18,3,2)</f>
        <v>24</v>
      </c>
      <c r="BI18" s="47" t="str">
        <f t="shared" ref="BI18:BI32" si="80">RIGHT(BJ18,2)</f>
        <v>08</v>
      </c>
      <c r="BJ18" s="54">
        <v>132408</v>
      </c>
      <c r="BK18" s="49" t="str">
        <f t="shared" ref="BK18:BK32" si="81">CONCATENATE(BG18&amp;":"&amp;BH18&amp;":"&amp;BI18)</f>
        <v>13:24:08</v>
      </c>
      <c r="BL18" s="55">
        <f t="shared" ref="BL18:BL32" si="82">BF18-BA18</f>
        <v>6.2870370370370354E-2</v>
      </c>
      <c r="BM18" s="51">
        <f t="shared" ref="BM18:BM32" si="83">BK18-BF18</f>
        <v>4.0509259259260411E-3</v>
      </c>
      <c r="BN18" s="55">
        <f t="shared" ref="BN18:BN32" si="84">BK18-BA18</f>
        <v>6.6921296296296395E-2</v>
      </c>
      <c r="BO18" s="52">
        <f t="shared" ref="BO18:BO32" si="85">$BA$2/(MINUTE(BL18)/60+HOUR(BL18)+SECOND(BL18)/3600)</f>
        <v>13.254786450662738</v>
      </c>
      <c r="BP18" s="52">
        <f t="shared" ref="BP18:BP32" si="86">$BA$2/(MINUTE(BN18)/60+HOUR(BN18)+SECOND(BN18)/3600)</f>
        <v>12.452438602559667</v>
      </c>
      <c r="BQ18" s="108">
        <f t="shared" ref="BQ18:BQ32" si="87">BK18+"0:30"</f>
        <v>0.57925925925925936</v>
      </c>
      <c r="BR18" s="47"/>
      <c r="BS18" s="47"/>
      <c r="BT18" s="47"/>
      <c r="BU18" s="54"/>
      <c r="BV18" s="49"/>
      <c r="BW18" s="47"/>
      <c r="BX18" s="47"/>
      <c r="BY18" s="47"/>
      <c r="BZ18" s="54"/>
      <c r="CA18" s="49"/>
      <c r="CB18" s="55"/>
      <c r="CC18" s="51"/>
      <c r="CD18" s="55"/>
      <c r="CE18" s="52"/>
      <c r="CF18" s="52"/>
      <c r="CG18" s="89"/>
      <c r="CH18" s="174">
        <f>$CK$17/(MINUTE(CJ18)/60+HOUR(CJ18)+SECOND(CJ18)/3600)</f>
        <v>13.702540679417643</v>
      </c>
      <c r="CI18" s="174">
        <f>$CK$17/(MINUTE(CK18)/60+HOUR(CK18)+SECOND(CK18)/3600)</f>
        <v>13.034033309196234</v>
      </c>
      <c r="CJ18" s="61">
        <f>P18+AF18+AV18+BL18</f>
        <v>0.12163194444444436</v>
      </c>
      <c r="CK18" s="61">
        <f>R18+AH18+AX18+BN18</f>
        <v>0.12787037037037041</v>
      </c>
      <c r="CL18" s="91"/>
      <c r="CM18" s="16" t="e">
        <f>-(SECOND(BV18-$BV$5)/60+MINUTE(BV18-$BV$5)+HOUR(BV18-$BV$5)*60)</f>
        <v>#VALUE!</v>
      </c>
      <c r="CN18" s="240"/>
    </row>
    <row r="19" spans="1:92" s="79" customFormat="1" ht="12.75">
      <c r="A19" s="42">
        <f t="shared" si="51"/>
        <v>2</v>
      </c>
      <c r="B19" s="82" t="s">
        <v>161</v>
      </c>
      <c r="C19" s="82" t="s">
        <v>162</v>
      </c>
      <c r="D19" s="82"/>
      <c r="E19" s="83"/>
      <c r="F19" s="84"/>
      <c r="G19" s="84"/>
      <c r="H19" s="84"/>
      <c r="I19" s="85"/>
      <c r="J19" s="86"/>
      <c r="K19" s="84"/>
      <c r="L19" s="84"/>
      <c r="M19" s="84"/>
      <c r="N19" s="85"/>
      <c r="O19" s="86"/>
      <c r="P19" s="87"/>
      <c r="Q19" s="243"/>
      <c r="R19" s="87"/>
      <c r="S19" s="97"/>
      <c r="T19" s="97"/>
      <c r="U19" s="118"/>
      <c r="V19" s="84"/>
      <c r="W19" s="84"/>
      <c r="X19" s="84"/>
      <c r="Y19" s="85"/>
      <c r="Z19" s="86"/>
      <c r="AA19" s="84"/>
      <c r="AB19" s="84"/>
      <c r="AC19" s="84"/>
      <c r="AD19" s="85"/>
      <c r="AE19" s="86"/>
      <c r="AF19" s="87"/>
      <c r="AG19" s="243"/>
      <c r="AH19" s="87"/>
      <c r="AI19" s="97"/>
      <c r="AJ19" s="97"/>
      <c r="AK19" s="53">
        <v>0.40972222222222227</v>
      </c>
      <c r="AL19" s="47" t="str">
        <f t="shared" si="60"/>
        <v>11</v>
      </c>
      <c r="AM19" s="47" t="str">
        <f t="shared" si="61"/>
        <v>14</v>
      </c>
      <c r="AN19" s="47" t="str">
        <f t="shared" si="62"/>
        <v>39</v>
      </c>
      <c r="AO19" s="48" t="s">
        <v>163</v>
      </c>
      <c r="AP19" s="49" t="str">
        <f t="shared" si="63"/>
        <v>11:14:39</v>
      </c>
      <c r="AQ19" s="47" t="str">
        <f t="shared" si="64"/>
        <v>11</v>
      </c>
      <c r="AR19" s="47" t="str">
        <f t="shared" si="65"/>
        <v>20</v>
      </c>
      <c r="AS19" s="47" t="str">
        <f t="shared" si="66"/>
        <v>46</v>
      </c>
      <c r="AT19" s="54">
        <v>112046</v>
      </c>
      <c r="AU19" s="49" t="str">
        <f t="shared" si="67"/>
        <v>11:20:46</v>
      </c>
      <c r="AV19" s="55">
        <f t="shared" si="68"/>
        <v>5.8784722222222197E-2</v>
      </c>
      <c r="AW19" s="51">
        <f t="shared" si="69"/>
        <v>4.2476851851852016E-3</v>
      </c>
      <c r="AX19" s="55">
        <f t="shared" si="70"/>
        <v>6.3032407407407398E-2</v>
      </c>
      <c r="AY19" s="52">
        <f t="shared" si="71"/>
        <v>14.176018901358537</v>
      </c>
      <c r="AZ19" s="52">
        <f t="shared" si="72"/>
        <v>13.220712449504223</v>
      </c>
      <c r="BA19" s="53">
        <f t="shared" si="73"/>
        <v>0.49358796296296298</v>
      </c>
      <c r="BB19" s="47" t="str">
        <f t="shared" si="74"/>
        <v>13</v>
      </c>
      <c r="BC19" s="47" t="str">
        <f t="shared" si="75"/>
        <v>18</v>
      </c>
      <c r="BD19" s="47" t="str">
        <f t="shared" si="76"/>
        <v>19</v>
      </c>
      <c r="BE19" s="54">
        <v>131819</v>
      </c>
      <c r="BF19" s="49" t="str">
        <f t="shared" si="77"/>
        <v>13:18:19</v>
      </c>
      <c r="BG19" s="47" t="str">
        <f t="shared" si="78"/>
        <v>13</v>
      </c>
      <c r="BH19" s="47" t="str">
        <f t="shared" si="79"/>
        <v>23</v>
      </c>
      <c r="BI19" s="47" t="str">
        <f t="shared" si="80"/>
        <v>35</v>
      </c>
      <c r="BJ19" s="54">
        <v>132335</v>
      </c>
      <c r="BK19" s="49" t="str">
        <f t="shared" si="81"/>
        <v>13:23:35</v>
      </c>
      <c r="BL19" s="55">
        <f t="shared" si="82"/>
        <v>6.0798611111111123E-2</v>
      </c>
      <c r="BM19" s="51">
        <f t="shared" si="83"/>
        <v>3.657407407407387E-3</v>
      </c>
      <c r="BN19" s="55">
        <f t="shared" si="84"/>
        <v>6.445601851851851E-2</v>
      </c>
      <c r="BO19" s="52">
        <f t="shared" si="85"/>
        <v>13.706453455168475</v>
      </c>
      <c r="BP19" s="52">
        <f t="shared" si="86"/>
        <v>12.928712515711979</v>
      </c>
      <c r="BQ19" s="108">
        <f t="shared" si="87"/>
        <v>0.57887731481481486</v>
      </c>
      <c r="BR19" s="47" t="str">
        <f t="shared" ref="BR19:BR32" si="88">LEFT(BU19,2)</f>
        <v/>
      </c>
      <c r="BS19" s="47" t="str">
        <f t="shared" ref="BS19:BS32" si="89">MID(BU19,3,2)</f>
        <v/>
      </c>
      <c r="BT19" s="47" t="str">
        <f t="shared" ref="BT19:BT32" si="90">RIGHT(BU19,2)</f>
        <v/>
      </c>
      <c r="BU19" s="54"/>
      <c r="BV19" s="49" t="str">
        <f t="shared" ref="BV19:BV32" si="91">CONCATENATE(BR19&amp;":"&amp;BS19&amp;":"&amp;BT19)</f>
        <v>::</v>
      </c>
      <c r="BW19" s="47" t="str">
        <f t="shared" ref="BW19:BW32" si="92">LEFT(BZ19,2)</f>
        <v/>
      </c>
      <c r="BX19" s="47" t="str">
        <f t="shared" ref="BX19:BX32" si="93">MID(BZ19,3,2)</f>
        <v/>
      </c>
      <c r="BY19" s="47" t="str">
        <f t="shared" ref="BY19:BY32" si="94">RIGHT(BZ19,2)</f>
        <v/>
      </c>
      <c r="BZ19" s="54"/>
      <c r="CA19" s="49" t="str">
        <f t="shared" ref="CA19:CA32" si="95">CONCATENATE(BW19&amp;":"&amp;BX19&amp;":"&amp;BY19)</f>
        <v>::</v>
      </c>
      <c r="CB19" s="55" t="e">
        <f t="shared" ref="CB19:CB32" si="96">BV19-BQ19</f>
        <v>#VALUE!</v>
      </c>
      <c r="CC19" s="51" t="e">
        <f t="shared" ref="CC19:CC32" si="97">CA19-BV19</f>
        <v>#VALUE!</v>
      </c>
      <c r="CD19" s="55" t="e">
        <f t="shared" ref="CD19:CD32" si="98">CA19-BQ19</f>
        <v>#VALUE!</v>
      </c>
      <c r="CE19" s="52" t="e">
        <f t="shared" ref="CE19:CE32" si="99">$BQ$2/(MINUTE(CB19)/60+HOUR(CB19)+SECOND(CB19)/3600)</f>
        <v>#VALUE!</v>
      </c>
      <c r="CF19" s="52" t="e">
        <f t="shared" ref="CF19:CF32" si="100">$BQ$2/(MINUTE(CD19)/60+HOUR(CD19)+SECOND(CD19)/3600)</f>
        <v>#VALUE!</v>
      </c>
      <c r="CG19" s="89"/>
      <c r="CH19" s="174">
        <f t="shared" ref="CH19:CH32" si="101">$CK$17/(MINUTE(CJ19)/60+HOUR(CJ19)+SECOND(CJ19)/3600)</f>
        <v>13.937282229965156</v>
      </c>
      <c r="CI19" s="174">
        <f t="shared" ref="CI19:CI32" si="102">$CK$17/(MINUTE(CK19)/60+HOUR(CK19)+SECOND(CK19)/3600)</f>
        <v>13.073082160689967</v>
      </c>
      <c r="CJ19" s="61">
        <f t="shared" si="54"/>
        <v>0.11958333333333332</v>
      </c>
      <c r="CK19" s="61">
        <f t="shared" ref="CK19:CK41" si="103">R19+AH19+AX19+BN19</f>
        <v>0.12748842592592591</v>
      </c>
      <c r="CL19" s="91"/>
      <c r="CM19" s="16" t="e">
        <f>-(SECOND(BV19-$BV$5)/60+MINUTE(BV19-$BV$5)+HOUR(BV19-$BV$5)*60)</f>
        <v>#VALUE!</v>
      </c>
      <c r="CN19" s="240"/>
    </row>
    <row r="20" spans="1:92" s="79" customFormat="1">
      <c r="A20" s="42">
        <f t="shared" si="51"/>
        <v>3</v>
      </c>
      <c r="B20" s="82" t="s">
        <v>164</v>
      </c>
      <c r="C20" s="82" t="s">
        <v>165</v>
      </c>
      <c r="D20" s="82"/>
      <c r="E20" s="83"/>
      <c r="F20" s="84"/>
      <c r="G20" s="84"/>
      <c r="H20" s="84"/>
      <c r="I20" s="85"/>
      <c r="J20" s="86"/>
      <c r="K20" s="84"/>
      <c r="L20" s="84"/>
      <c r="M20" s="84"/>
      <c r="N20" s="85"/>
      <c r="O20" s="86"/>
      <c r="P20" s="87"/>
      <c r="Q20" s="243"/>
      <c r="R20" s="87"/>
      <c r="S20" s="97"/>
      <c r="T20" s="97"/>
      <c r="U20" s="118"/>
      <c r="V20" s="84"/>
      <c r="W20" s="84"/>
      <c r="X20" s="84"/>
      <c r="Y20" s="85"/>
      <c r="Z20" s="86"/>
      <c r="AA20" s="84"/>
      <c r="AB20" s="84"/>
      <c r="AC20" s="84"/>
      <c r="AD20" s="85"/>
      <c r="AE20" s="86"/>
      <c r="AF20" s="87"/>
      <c r="AG20" s="243"/>
      <c r="AH20" s="87"/>
      <c r="AI20" s="97"/>
      <c r="AJ20" s="97"/>
      <c r="AK20" s="53">
        <v>0.45833333333333331</v>
      </c>
      <c r="AL20" s="47" t="str">
        <f t="shared" si="60"/>
        <v>11</v>
      </c>
      <c r="AM20" s="47" t="str">
        <f t="shared" si="61"/>
        <v>49</v>
      </c>
      <c r="AN20" s="47" t="str">
        <f t="shared" si="62"/>
        <v>05</v>
      </c>
      <c r="AO20" s="48" t="s">
        <v>166</v>
      </c>
      <c r="AP20" s="49" t="str">
        <f t="shared" si="63"/>
        <v>11:49:05</v>
      </c>
      <c r="AQ20" s="47" t="str">
        <f t="shared" si="64"/>
        <v>11</v>
      </c>
      <c r="AR20" s="47" t="str">
        <f t="shared" si="65"/>
        <v>54</v>
      </c>
      <c r="AS20" s="47" t="str">
        <f t="shared" si="66"/>
        <v>18</v>
      </c>
      <c r="AT20" s="54">
        <v>115418</v>
      </c>
      <c r="AU20" s="49" t="str">
        <f t="shared" si="67"/>
        <v>11:54:18</v>
      </c>
      <c r="AV20" s="55">
        <f t="shared" si="68"/>
        <v>3.4085648148148184E-2</v>
      </c>
      <c r="AW20" s="51">
        <f t="shared" si="69"/>
        <v>3.6226851851851594E-3</v>
      </c>
      <c r="AX20" s="55">
        <f t="shared" si="70"/>
        <v>3.7708333333333344E-2</v>
      </c>
      <c r="AY20" s="52">
        <f t="shared" si="71"/>
        <v>24.448217317487266</v>
      </c>
      <c r="AZ20" s="52">
        <f t="shared" si="72"/>
        <v>22.099447513812155</v>
      </c>
      <c r="BA20" s="53">
        <f t="shared" si="73"/>
        <v>0.51687499999999997</v>
      </c>
      <c r="BB20" s="47" t="str">
        <f t="shared" si="74"/>
        <v>14</v>
      </c>
      <c r="BC20" s="47" t="str">
        <f t="shared" si="75"/>
        <v>03</v>
      </c>
      <c r="BD20" s="47" t="str">
        <f t="shared" si="76"/>
        <v>19</v>
      </c>
      <c r="BE20" s="54">
        <v>140319</v>
      </c>
      <c r="BF20" s="49" t="str">
        <f t="shared" si="77"/>
        <v>14:03:19</v>
      </c>
      <c r="BG20" s="47" t="str">
        <f t="shared" si="78"/>
        <v>14</v>
      </c>
      <c r="BH20" s="47" t="str">
        <f t="shared" si="79"/>
        <v>08</v>
      </c>
      <c r="BI20" s="47" t="str">
        <f t="shared" si="80"/>
        <v>19</v>
      </c>
      <c r="BJ20" s="54">
        <v>140819</v>
      </c>
      <c r="BK20" s="49" t="str">
        <f t="shared" si="81"/>
        <v>14:08:19</v>
      </c>
      <c r="BL20" s="55">
        <f t="shared" si="82"/>
        <v>6.8761574074074128E-2</v>
      </c>
      <c r="BM20" s="51">
        <f t="shared" si="83"/>
        <v>3.4722222222222099E-3</v>
      </c>
      <c r="BN20" s="55">
        <f t="shared" si="84"/>
        <v>7.2233796296296338E-2</v>
      </c>
      <c r="BO20" s="52">
        <f t="shared" si="85"/>
        <v>12.1191718565898</v>
      </c>
      <c r="BP20" s="52">
        <f t="shared" si="86"/>
        <v>11.53661272232014</v>
      </c>
      <c r="BQ20" s="108">
        <f t="shared" si="87"/>
        <v>0.60994212962962968</v>
      </c>
      <c r="BR20" s="47" t="str">
        <f t="shared" si="88"/>
        <v/>
      </c>
      <c r="BS20" s="47" t="str">
        <f t="shared" si="89"/>
        <v/>
      </c>
      <c r="BT20" s="47" t="str">
        <f t="shared" si="90"/>
        <v/>
      </c>
      <c r="BU20" s="54"/>
      <c r="BV20" s="49" t="str">
        <f t="shared" si="91"/>
        <v>::</v>
      </c>
      <c r="BW20" s="47" t="str">
        <f t="shared" si="92"/>
        <v/>
      </c>
      <c r="BX20" s="47" t="str">
        <f t="shared" si="93"/>
        <v/>
      </c>
      <c r="BY20" s="47" t="str">
        <f t="shared" si="94"/>
        <v/>
      </c>
      <c r="BZ20" s="54"/>
      <c r="CA20" s="49" t="str">
        <f t="shared" si="95"/>
        <v>::</v>
      </c>
      <c r="CB20" s="55" t="e">
        <f t="shared" si="96"/>
        <v>#VALUE!</v>
      </c>
      <c r="CC20" s="51" t="e">
        <f t="shared" si="97"/>
        <v>#VALUE!</v>
      </c>
      <c r="CD20" s="55" t="e">
        <f t="shared" si="98"/>
        <v>#VALUE!</v>
      </c>
      <c r="CE20" s="52" t="e">
        <f t="shared" si="99"/>
        <v>#VALUE!</v>
      </c>
      <c r="CF20" s="52" t="e">
        <f t="shared" si="100"/>
        <v>#VALUE!</v>
      </c>
      <c r="CG20" s="89"/>
      <c r="CH20" s="174">
        <f t="shared" si="101"/>
        <v>16.205266711681297</v>
      </c>
      <c r="CI20" s="174">
        <f t="shared" si="102"/>
        <v>15.159490472681336</v>
      </c>
      <c r="CJ20" s="61">
        <f t="shared" si="54"/>
        <v>0.10284722222222231</v>
      </c>
      <c r="CK20" s="61">
        <f t="shared" si="103"/>
        <v>0.10994212962962968</v>
      </c>
      <c r="CL20" s="91"/>
      <c r="CM20" s="16"/>
      <c r="CN20"/>
    </row>
    <row r="21" spans="1:92">
      <c r="A21" s="42">
        <f t="shared" si="51"/>
        <v>4</v>
      </c>
      <c r="B21" s="82" t="s">
        <v>167</v>
      </c>
      <c r="C21" s="82" t="s">
        <v>168</v>
      </c>
      <c r="D21" s="82"/>
      <c r="E21" s="83"/>
      <c r="F21" s="84"/>
      <c r="G21" s="84"/>
      <c r="H21" s="84"/>
      <c r="I21" s="85"/>
      <c r="J21" s="86"/>
      <c r="K21" s="84"/>
      <c r="L21" s="84"/>
      <c r="M21" s="84"/>
      <c r="N21" s="85"/>
      <c r="O21" s="86"/>
      <c r="P21" s="87"/>
      <c r="Q21" s="243"/>
      <c r="R21" s="87"/>
      <c r="S21" s="97"/>
      <c r="T21" s="97"/>
      <c r="U21" s="118"/>
      <c r="V21" s="84"/>
      <c r="W21" s="84"/>
      <c r="X21" s="84"/>
      <c r="Y21" s="85"/>
      <c r="Z21" s="86"/>
      <c r="AA21" s="84"/>
      <c r="AB21" s="84"/>
      <c r="AC21" s="84"/>
      <c r="AD21" s="85"/>
      <c r="AE21" s="86"/>
      <c r="AF21" s="87"/>
      <c r="AG21" s="243"/>
      <c r="AH21" s="87"/>
      <c r="AI21" s="97"/>
      <c r="AJ21" s="97"/>
      <c r="AK21" s="53">
        <v>0.45833333333333331</v>
      </c>
      <c r="AL21" s="47" t="str">
        <f t="shared" si="60"/>
        <v>12</v>
      </c>
      <c r="AM21" s="47" t="str">
        <f t="shared" si="61"/>
        <v>17</v>
      </c>
      <c r="AN21" s="47" t="str">
        <f t="shared" si="62"/>
        <v>29</v>
      </c>
      <c r="AO21" s="48" t="s">
        <v>169</v>
      </c>
      <c r="AP21" s="49" t="str">
        <f t="shared" si="63"/>
        <v>12:17:29</v>
      </c>
      <c r="AQ21" s="47" t="str">
        <f t="shared" si="64"/>
        <v>12</v>
      </c>
      <c r="AR21" s="47" t="str">
        <f t="shared" si="65"/>
        <v>26</v>
      </c>
      <c r="AS21" s="47" t="str">
        <f t="shared" si="66"/>
        <v>22</v>
      </c>
      <c r="AT21" s="54">
        <v>122622</v>
      </c>
      <c r="AU21" s="49" t="str">
        <f t="shared" si="67"/>
        <v>12:26:22</v>
      </c>
      <c r="AV21" s="55">
        <f t="shared" si="68"/>
        <v>5.3807870370370436E-2</v>
      </c>
      <c r="AW21" s="51">
        <f t="shared" si="69"/>
        <v>6.1689814814813726E-3</v>
      </c>
      <c r="AX21" s="55">
        <f t="shared" si="70"/>
        <v>5.9976851851851809E-2</v>
      </c>
      <c r="AY21" s="52">
        <f t="shared" si="71"/>
        <v>15.487201548720158</v>
      </c>
      <c r="AZ21" s="52">
        <f t="shared" si="72"/>
        <v>13.894249324585102</v>
      </c>
      <c r="BA21" s="53">
        <f t="shared" si="73"/>
        <v>0.53914351851851849</v>
      </c>
      <c r="BB21" s="47" t="str">
        <f t="shared" si="74"/>
        <v>14</v>
      </c>
      <c r="BC21" s="47" t="str">
        <f t="shared" si="75"/>
        <v>10</v>
      </c>
      <c r="BD21" s="47" t="str">
        <f t="shared" si="76"/>
        <v>05</v>
      </c>
      <c r="BE21" s="54">
        <v>141005</v>
      </c>
      <c r="BF21" s="49" t="str">
        <f t="shared" si="77"/>
        <v>14:10:05</v>
      </c>
      <c r="BG21" s="47" t="str">
        <f t="shared" si="78"/>
        <v>14</v>
      </c>
      <c r="BH21" s="47" t="str">
        <f t="shared" si="79"/>
        <v>15</v>
      </c>
      <c r="BI21" s="47" t="str">
        <f t="shared" si="80"/>
        <v>59</v>
      </c>
      <c r="BJ21" s="54">
        <v>141559</v>
      </c>
      <c r="BK21" s="49" t="str">
        <f t="shared" si="81"/>
        <v>14:15:59</v>
      </c>
      <c r="BL21" s="55">
        <f t="shared" si="82"/>
        <v>5.1192129629629712E-2</v>
      </c>
      <c r="BM21" s="51">
        <f t="shared" si="83"/>
        <v>4.0972222222221966E-3</v>
      </c>
      <c r="BN21" s="55">
        <f t="shared" si="84"/>
        <v>5.5289351851851909E-2</v>
      </c>
      <c r="BO21" s="52">
        <f t="shared" si="85"/>
        <v>16.278543974677817</v>
      </c>
      <c r="BP21" s="52">
        <f t="shared" si="86"/>
        <v>15.072221059242201</v>
      </c>
      <c r="BQ21" s="108">
        <f t="shared" si="87"/>
        <v>0.61526620370370377</v>
      </c>
      <c r="BR21" s="47" t="str">
        <f t="shared" si="88"/>
        <v/>
      </c>
      <c r="BS21" s="47" t="str">
        <f t="shared" si="89"/>
        <v/>
      </c>
      <c r="BT21" s="47" t="str">
        <f t="shared" si="90"/>
        <v/>
      </c>
      <c r="BU21" s="54"/>
      <c r="BV21" s="49" t="str">
        <f t="shared" si="91"/>
        <v>::</v>
      </c>
      <c r="BW21" s="47" t="str">
        <f t="shared" si="92"/>
        <v/>
      </c>
      <c r="BX21" s="47" t="str">
        <f t="shared" si="93"/>
        <v/>
      </c>
      <c r="BY21" s="47" t="str">
        <f t="shared" si="94"/>
        <v/>
      </c>
      <c r="BZ21" s="54"/>
      <c r="CA21" s="49" t="str">
        <f t="shared" si="95"/>
        <v>::</v>
      </c>
      <c r="CB21" s="55" t="e">
        <f t="shared" si="96"/>
        <v>#VALUE!</v>
      </c>
      <c r="CC21" s="51" t="e">
        <f t="shared" si="97"/>
        <v>#VALUE!</v>
      </c>
      <c r="CD21" s="55" t="e">
        <f t="shared" si="98"/>
        <v>#VALUE!</v>
      </c>
      <c r="CE21" s="52" t="e">
        <f t="shared" si="99"/>
        <v>#VALUE!</v>
      </c>
      <c r="CF21" s="52" t="e">
        <f t="shared" si="100"/>
        <v>#VALUE!</v>
      </c>
      <c r="CG21" s="89"/>
      <c r="CH21" s="174">
        <f t="shared" si="101"/>
        <v>15.873015873015873</v>
      </c>
      <c r="CI21" s="174">
        <f t="shared" si="102"/>
        <v>14.459283060548248</v>
      </c>
      <c r="CJ21" s="61">
        <f t="shared" si="54"/>
        <v>0.10500000000000015</v>
      </c>
      <c r="CK21" s="61">
        <f t="shared" si="103"/>
        <v>0.11526620370370372</v>
      </c>
      <c r="CL21" s="91"/>
      <c r="CM21" s="16"/>
    </row>
    <row r="22" spans="1:92">
      <c r="A22" s="42">
        <f t="shared" si="51"/>
        <v>5</v>
      </c>
      <c r="B22" s="82" t="s">
        <v>170</v>
      </c>
      <c r="C22" s="82" t="s">
        <v>171</v>
      </c>
      <c r="D22" s="82"/>
      <c r="E22" s="83"/>
      <c r="F22" s="84"/>
      <c r="G22" s="84"/>
      <c r="H22" s="84"/>
      <c r="I22" s="85"/>
      <c r="J22" s="86"/>
      <c r="K22" s="84"/>
      <c r="L22" s="84"/>
      <c r="M22" s="84"/>
      <c r="N22" s="85"/>
      <c r="O22" s="86"/>
      <c r="P22" s="87"/>
      <c r="Q22" s="243"/>
      <c r="R22" s="87"/>
      <c r="S22" s="97"/>
      <c r="T22" s="97"/>
      <c r="U22" s="118"/>
      <c r="V22" s="84"/>
      <c r="W22" s="84"/>
      <c r="X22" s="84"/>
      <c r="Y22" s="85"/>
      <c r="Z22" s="86"/>
      <c r="AA22" s="84"/>
      <c r="AB22" s="84"/>
      <c r="AC22" s="84"/>
      <c r="AD22" s="85"/>
      <c r="AE22" s="86"/>
      <c r="AF22" s="87"/>
      <c r="AG22" s="243"/>
      <c r="AH22" s="87"/>
      <c r="AI22" s="97"/>
      <c r="AJ22" s="97"/>
      <c r="AK22" s="53">
        <v>0.45833333333333331</v>
      </c>
      <c r="AL22" s="47" t="str">
        <f t="shared" si="60"/>
        <v>12</v>
      </c>
      <c r="AM22" s="47" t="str">
        <f t="shared" si="61"/>
        <v>17</v>
      </c>
      <c r="AN22" s="47" t="str">
        <f t="shared" si="62"/>
        <v>30</v>
      </c>
      <c r="AO22" s="48" t="s">
        <v>172</v>
      </c>
      <c r="AP22" s="49" t="str">
        <f t="shared" si="63"/>
        <v>12:17:30</v>
      </c>
      <c r="AQ22" s="47" t="str">
        <f t="shared" si="64"/>
        <v>12</v>
      </c>
      <c r="AR22" s="47" t="str">
        <f t="shared" si="65"/>
        <v>25</v>
      </c>
      <c r="AS22" s="47" t="str">
        <f t="shared" si="66"/>
        <v>11</v>
      </c>
      <c r="AT22" s="54">
        <v>122511</v>
      </c>
      <c r="AU22" s="49" t="str">
        <f t="shared" si="67"/>
        <v>12:25:11</v>
      </c>
      <c r="AV22" s="55">
        <f t="shared" si="68"/>
        <v>5.3819444444444475E-2</v>
      </c>
      <c r="AW22" s="51">
        <f t="shared" si="69"/>
        <v>5.335648148148131E-3</v>
      </c>
      <c r="AX22" s="55">
        <f t="shared" si="70"/>
        <v>5.9155092592592606E-2</v>
      </c>
      <c r="AY22" s="52">
        <f t="shared" si="71"/>
        <v>15.483870967741938</v>
      </c>
      <c r="AZ22" s="52">
        <f t="shared" si="72"/>
        <v>14.087262766581881</v>
      </c>
      <c r="BA22" s="53">
        <f t="shared" si="73"/>
        <v>0.53832175925925929</v>
      </c>
      <c r="BB22" s="47" t="str">
        <f t="shared" si="74"/>
        <v>14</v>
      </c>
      <c r="BC22" s="47" t="str">
        <f t="shared" si="75"/>
        <v>10</v>
      </c>
      <c r="BD22" s="47" t="str">
        <f t="shared" si="76"/>
        <v>06</v>
      </c>
      <c r="BE22" s="54">
        <v>141006</v>
      </c>
      <c r="BF22" s="49" t="str">
        <f t="shared" si="77"/>
        <v>14:10:06</v>
      </c>
      <c r="BG22" s="47" t="str">
        <f t="shared" si="78"/>
        <v>14</v>
      </c>
      <c r="BH22" s="47" t="str">
        <f t="shared" si="79"/>
        <v>16</v>
      </c>
      <c r="BI22" s="47" t="str">
        <f t="shared" si="80"/>
        <v>55</v>
      </c>
      <c r="BJ22" s="54">
        <v>141655</v>
      </c>
      <c r="BK22" s="49" t="str">
        <f t="shared" si="81"/>
        <v>14:16:55</v>
      </c>
      <c r="BL22" s="55">
        <f t="shared" si="82"/>
        <v>5.2025462962962954E-2</v>
      </c>
      <c r="BM22" s="51">
        <f t="shared" si="83"/>
        <v>4.7337962962963331E-3</v>
      </c>
      <c r="BN22" s="55">
        <f t="shared" si="84"/>
        <v>5.6759259259259287E-2</v>
      </c>
      <c r="BO22" s="52">
        <f t="shared" si="85"/>
        <v>16.017797552836484</v>
      </c>
      <c r="BP22" s="52">
        <f t="shared" si="86"/>
        <v>14.681892332789559</v>
      </c>
      <c r="BQ22" s="108">
        <f t="shared" si="87"/>
        <v>0.61591435185185195</v>
      </c>
      <c r="BR22" s="47" t="str">
        <f t="shared" si="88"/>
        <v/>
      </c>
      <c r="BS22" s="47" t="str">
        <f t="shared" si="89"/>
        <v/>
      </c>
      <c r="BT22" s="47" t="str">
        <f t="shared" si="90"/>
        <v/>
      </c>
      <c r="BU22" s="54"/>
      <c r="BV22" s="49" t="str">
        <f t="shared" si="91"/>
        <v>::</v>
      </c>
      <c r="BW22" s="47" t="str">
        <f t="shared" si="92"/>
        <v/>
      </c>
      <c r="BX22" s="47" t="str">
        <f t="shared" si="93"/>
        <v/>
      </c>
      <c r="BY22" s="47" t="str">
        <f t="shared" si="94"/>
        <v/>
      </c>
      <c r="BZ22" s="54"/>
      <c r="CA22" s="49" t="str">
        <f t="shared" si="95"/>
        <v>::</v>
      </c>
      <c r="CB22" s="55" t="e">
        <f t="shared" si="96"/>
        <v>#VALUE!</v>
      </c>
      <c r="CC22" s="51" t="e">
        <f t="shared" si="97"/>
        <v>#VALUE!</v>
      </c>
      <c r="CD22" s="55" t="e">
        <f t="shared" si="98"/>
        <v>#VALUE!</v>
      </c>
      <c r="CE22" s="52" t="e">
        <f t="shared" si="99"/>
        <v>#VALUE!</v>
      </c>
      <c r="CF22" s="52" t="e">
        <f t="shared" si="100"/>
        <v>#VALUE!</v>
      </c>
      <c r="CG22" s="89"/>
      <c r="CH22" s="174">
        <f t="shared" si="101"/>
        <v>15.746309458720612</v>
      </c>
      <c r="CI22" s="174">
        <f t="shared" si="102"/>
        <v>14.378432351472791</v>
      </c>
      <c r="CJ22" s="61">
        <f t="shared" si="54"/>
        <v>0.10584490740740743</v>
      </c>
      <c r="CK22" s="61">
        <f t="shared" si="103"/>
        <v>0.11591435185185189</v>
      </c>
      <c r="CL22" s="91"/>
      <c r="CM22" s="16"/>
    </row>
    <row r="23" spans="1:92">
      <c r="A23" s="42">
        <f t="shared" si="51"/>
        <v>6</v>
      </c>
      <c r="B23" s="82" t="s">
        <v>173</v>
      </c>
      <c r="C23" s="82" t="s">
        <v>174</v>
      </c>
      <c r="D23" s="82"/>
      <c r="E23" s="83"/>
      <c r="F23" s="84"/>
      <c r="G23" s="84"/>
      <c r="H23" s="84"/>
      <c r="I23" s="85"/>
      <c r="J23" s="86"/>
      <c r="K23" s="84"/>
      <c r="L23" s="84"/>
      <c r="M23" s="84"/>
      <c r="N23" s="85"/>
      <c r="O23" s="86"/>
      <c r="P23" s="87"/>
      <c r="Q23" s="243"/>
      <c r="R23" s="87"/>
      <c r="S23" s="97"/>
      <c r="T23" s="97"/>
      <c r="U23" s="118"/>
      <c r="V23" s="84"/>
      <c r="W23" s="84"/>
      <c r="X23" s="84"/>
      <c r="Y23" s="85"/>
      <c r="Z23" s="86"/>
      <c r="AA23" s="84"/>
      <c r="AB23" s="84"/>
      <c r="AC23" s="84"/>
      <c r="AD23" s="85"/>
      <c r="AE23" s="86"/>
      <c r="AF23" s="87"/>
      <c r="AG23" s="243"/>
      <c r="AH23" s="87"/>
      <c r="AI23" s="97"/>
      <c r="AJ23" s="97"/>
      <c r="AK23" s="53">
        <v>0.45833333333333331</v>
      </c>
      <c r="AL23" s="47" t="str">
        <f t="shared" si="60"/>
        <v>12</v>
      </c>
      <c r="AM23" s="47" t="str">
        <f t="shared" si="61"/>
        <v>17</v>
      </c>
      <c r="AN23" s="47" t="str">
        <f t="shared" si="62"/>
        <v>32</v>
      </c>
      <c r="AO23" s="48" t="s">
        <v>175</v>
      </c>
      <c r="AP23" s="49" t="str">
        <f t="shared" si="63"/>
        <v>12:17:32</v>
      </c>
      <c r="AQ23" s="47" t="str">
        <f t="shared" si="64"/>
        <v>12</v>
      </c>
      <c r="AR23" s="47" t="str">
        <f t="shared" si="65"/>
        <v>23</v>
      </c>
      <c r="AS23" s="47" t="str">
        <f t="shared" si="66"/>
        <v>29</v>
      </c>
      <c r="AT23" s="54">
        <v>122329</v>
      </c>
      <c r="AU23" s="49" t="str">
        <f t="shared" si="67"/>
        <v>12:23:29</v>
      </c>
      <c r="AV23" s="55">
        <f t="shared" si="68"/>
        <v>5.3842592592592553E-2</v>
      </c>
      <c r="AW23" s="51">
        <f t="shared" si="69"/>
        <v>4.1319444444445352E-3</v>
      </c>
      <c r="AX23" s="55">
        <f t="shared" si="70"/>
        <v>5.7974537037037088E-2</v>
      </c>
      <c r="AY23" s="52">
        <f t="shared" si="71"/>
        <v>15.477214101461737</v>
      </c>
      <c r="AZ23" s="52">
        <f t="shared" si="72"/>
        <v>14.374126572170095</v>
      </c>
      <c r="BA23" s="53">
        <f t="shared" si="73"/>
        <v>0.53714120370370377</v>
      </c>
      <c r="BB23" s="47" t="str">
        <f t="shared" si="74"/>
        <v>14</v>
      </c>
      <c r="BC23" s="47" t="str">
        <f t="shared" si="75"/>
        <v>10</v>
      </c>
      <c r="BD23" s="47" t="str">
        <f t="shared" si="76"/>
        <v>07</v>
      </c>
      <c r="BE23" s="54">
        <v>141007</v>
      </c>
      <c r="BF23" s="49" t="str">
        <f t="shared" si="77"/>
        <v>14:10:07</v>
      </c>
      <c r="BG23" s="47" t="str">
        <f t="shared" si="78"/>
        <v>14</v>
      </c>
      <c r="BH23" s="47" t="str">
        <f t="shared" si="79"/>
        <v>14</v>
      </c>
      <c r="BI23" s="47" t="str">
        <f t="shared" si="80"/>
        <v>24</v>
      </c>
      <c r="BJ23" s="54">
        <v>141424</v>
      </c>
      <c r="BK23" s="49" t="str">
        <f t="shared" si="81"/>
        <v>14:14:24</v>
      </c>
      <c r="BL23" s="55">
        <f t="shared" si="82"/>
        <v>5.3217592592592511E-2</v>
      </c>
      <c r="BM23" s="51">
        <f t="shared" si="83"/>
        <v>2.9745370370370949E-3</v>
      </c>
      <c r="BN23" s="55">
        <f t="shared" si="84"/>
        <v>5.6192129629629606E-2</v>
      </c>
      <c r="BO23" s="52">
        <f t="shared" si="85"/>
        <v>15.658982166159198</v>
      </c>
      <c r="BP23" s="52">
        <f t="shared" si="86"/>
        <v>14.830072090628219</v>
      </c>
      <c r="BQ23" s="108">
        <f t="shared" si="87"/>
        <v>0.61416666666666675</v>
      </c>
      <c r="BR23" s="47" t="str">
        <f t="shared" si="88"/>
        <v/>
      </c>
      <c r="BS23" s="47" t="str">
        <f t="shared" si="89"/>
        <v/>
      </c>
      <c r="BT23" s="47" t="str">
        <f t="shared" si="90"/>
        <v/>
      </c>
      <c r="BU23" s="54"/>
      <c r="BV23" s="49" t="str">
        <f t="shared" si="91"/>
        <v>::</v>
      </c>
      <c r="BW23" s="47" t="str">
        <f t="shared" si="92"/>
        <v/>
      </c>
      <c r="BX23" s="47" t="str">
        <f t="shared" si="93"/>
        <v/>
      </c>
      <c r="BY23" s="47" t="str">
        <f t="shared" si="94"/>
        <v/>
      </c>
      <c r="BZ23" s="54"/>
      <c r="CA23" s="49" t="str">
        <f t="shared" si="95"/>
        <v>::</v>
      </c>
      <c r="CB23" s="55" t="e">
        <f t="shared" si="96"/>
        <v>#VALUE!</v>
      </c>
      <c r="CC23" s="51" t="e">
        <f t="shared" si="97"/>
        <v>#VALUE!</v>
      </c>
      <c r="CD23" s="55" t="e">
        <f t="shared" si="98"/>
        <v>#VALUE!</v>
      </c>
      <c r="CE23" s="52" t="e">
        <f t="shared" si="99"/>
        <v>#VALUE!</v>
      </c>
      <c r="CF23" s="52" t="e">
        <f t="shared" si="100"/>
        <v>#VALUE!</v>
      </c>
      <c r="CG23" s="89"/>
      <c r="CH23" s="174">
        <f t="shared" si="101"/>
        <v>15.567567567567568</v>
      </c>
      <c r="CI23" s="174">
        <f t="shared" si="102"/>
        <v>14.5985401459854</v>
      </c>
      <c r="CJ23" s="61">
        <f t="shared" si="54"/>
        <v>0.10706018518518506</v>
      </c>
      <c r="CK23" s="61">
        <f t="shared" si="103"/>
        <v>0.11416666666666669</v>
      </c>
      <c r="CL23" s="91"/>
      <c r="CM23" s="16"/>
    </row>
    <row r="24" spans="1:92">
      <c r="A24" s="42">
        <f t="shared" si="51"/>
        <v>7</v>
      </c>
      <c r="B24" s="82" t="s">
        <v>176</v>
      </c>
      <c r="C24" s="82" t="s">
        <v>177</v>
      </c>
      <c r="D24" s="82"/>
      <c r="E24" s="83"/>
      <c r="F24" s="84"/>
      <c r="G24" s="84"/>
      <c r="H24" s="84"/>
      <c r="I24" s="85"/>
      <c r="J24" s="86"/>
      <c r="K24" s="84"/>
      <c r="L24" s="84"/>
      <c r="M24" s="84"/>
      <c r="N24" s="85"/>
      <c r="O24" s="86"/>
      <c r="P24" s="87"/>
      <c r="Q24" s="243"/>
      <c r="R24" s="87"/>
      <c r="S24" s="97"/>
      <c r="T24" s="97"/>
      <c r="U24" s="118"/>
      <c r="V24" s="84"/>
      <c r="W24" s="84"/>
      <c r="X24" s="84"/>
      <c r="Y24" s="85"/>
      <c r="Z24" s="86"/>
      <c r="AA24" s="84"/>
      <c r="AB24" s="84"/>
      <c r="AC24" s="84"/>
      <c r="AD24" s="85"/>
      <c r="AE24" s="86"/>
      <c r="AF24" s="87"/>
      <c r="AG24" s="243"/>
      <c r="AH24" s="87"/>
      <c r="AI24" s="97"/>
      <c r="AJ24" s="97"/>
      <c r="AK24" s="53">
        <v>0.45833333333333331</v>
      </c>
      <c r="AL24" s="47" t="str">
        <f t="shared" si="60"/>
        <v>12</v>
      </c>
      <c r="AM24" s="47" t="str">
        <f t="shared" si="61"/>
        <v>19</v>
      </c>
      <c r="AN24" s="47" t="str">
        <f t="shared" si="62"/>
        <v>11</v>
      </c>
      <c r="AO24" s="48" t="s">
        <v>178</v>
      </c>
      <c r="AP24" s="49" t="str">
        <f t="shared" si="63"/>
        <v>12:19:11</v>
      </c>
      <c r="AQ24" s="47" t="str">
        <f t="shared" si="64"/>
        <v>12</v>
      </c>
      <c r="AR24" s="47" t="str">
        <f t="shared" si="65"/>
        <v>24</v>
      </c>
      <c r="AS24" s="47" t="str">
        <f t="shared" si="66"/>
        <v>55</v>
      </c>
      <c r="AT24" s="54">
        <v>122455</v>
      </c>
      <c r="AU24" s="49" t="str">
        <f t="shared" si="67"/>
        <v>12:24:55</v>
      </c>
      <c r="AV24" s="55">
        <f t="shared" si="68"/>
        <v>5.4988425925925954E-2</v>
      </c>
      <c r="AW24" s="51">
        <f t="shared" si="69"/>
        <v>3.9814814814814747E-3</v>
      </c>
      <c r="AX24" s="55">
        <f t="shared" si="70"/>
        <v>5.8969907407407429E-2</v>
      </c>
      <c r="AY24" s="52">
        <f t="shared" si="71"/>
        <v>15.154704272784677</v>
      </c>
      <c r="AZ24" s="52">
        <f t="shared" si="72"/>
        <v>14.131501472031404</v>
      </c>
      <c r="BA24" s="53">
        <f t="shared" si="73"/>
        <v>0.53813657407407411</v>
      </c>
      <c r="BB24" s="47" t="str">
        <f t="shared" si="74"/>
        <v>14</v>
      </c>
      <c r="BC24" s="47" t="str">
        <f t="shared" si="75"/>
        <v>10</v>
      </c>
      <c r="BD24" s="47" t="str">
        <f t="shared" si="76"/>
        <v>08</v>
      </c>
      <c r="BE24" s="54">
        <v>141008</v>
      </c>
      <c r="BF24" s="49" t="str">
        <f t="shared" si="77"/>
        <v>14:10:08</v>
      </c>
      <c r="BG24" s="47" t="str">
        <f t="shared" si="78"/>
        <v>14</v>
      </c>
      <c r="BH24" s="47" t="str">
        <f t="shared" si="79"/>
        <v>17</v>
      </c>
      <c r="BI24" s="47" t="str">
        <f t="shared" si="80"/>
        <v>25</v>
      </c>
      <c r="BJ24" s="54">
        <v>141725</v>
      </c>
      <c r="BK24" s="49" t="str">
        <f t="shared" si="81"/>
        <v>14:17:25</v>
      </c>
      <c r="BL24" s="55">
        <f t="shared" si="82"/>
        <v>5.2233796296296209E-2</v>
      </c>
      <c r="BM24" s="51">
        <f t="shared" si="83"/>
        <v>5.0578703703704209E-3</v>
      </c>
      <c r="BN24" s="55">
        <f t="shared" si="84"/>
        <v>5.729166666666663E-2</v>
      </c>
      <c r="BO24" s="52">
        <f t="shared" si="85"/>
        <v>15.953910923997343</v>
      </c>
      <c r="BP24" s="52">
        <f t="shared" si="86"/>
        <v>14.545454545454545</v>
      </c>
      <c r="BQ24" s="108">
        <f t="shared" si="87"/>
        <v>0.61626157407407411</v>
      </c>
      <c r="BR24" s="47" t="str">
        <f t="shared" si="88"/>
        <v/>
      </c>
      <c r="BS24" s="47" t="str">
        <f t="shared" si="89"/>
        <v/>
      </c>
      <c r="BT24" s="47" t="str">
        <f t="shared" si="90"/>
        <v/>
      </c>
      <c r="BU24" s="54"/>
      <c r="BV24" s="49" t="str">
        <f t="shared" si="91"/>
        <v>::</v>
      </c>
      <c r="BW24" s="47" t="str">
        <f t="shared" si="92"/>
        <v/>
      </c>
      <c r="BX24" s="47" t="str">
        <f t="shared" si="93"/>
        <v/>
      </c>
      <c r="BY24" s="47" t="str">
        <f t="shared" si="94"/>
        <v/>
      </c>
      <c r="BZ24" s="54"/>
      <c r="CA24" s="49" t="str">
        <f t="shared" si="95"/>
        <v>::</v>
      </c>
      <c r="CB24" s="55" t="e">
        <f t="shared" si="96"/>
        <v>#VALUE!</v>
      </c>
      <c r="CC24" s="51" t="e">
        <f t="shared" si="97"/>
        <v>#VALUE!</v>
      </c>
      <c r="CD24" s="55" t="e">
        <f t="shared" si="98"/>
        <v>#VALUE!</v>
      </c>
      <c r="CE24" s="52" t="e">
        <f t="shared" si="99"/>
        <v>#VALUE!</v>
      </c>
      <c r="CF24" s="52" t="e">
        <f t="shared" si="100"/>
        <v>#VALUE!</v>
      </c>
      <c r="CG24" s="89"/>
      <c r="CH24" s="174">
        <f t="shared" si="101"/>
        <v>15.544041450777202</v>
      </c>
      <c r="CI24" s="174">
        <f t="shared" si="102"/>
        <v>14.335490293678447</v>
      </c>
      <c r="CJ24" s="61">
        <f t="shared" si="54"/>
        <v>0.10722222222222216</v>
      </c>
      <c r="CK24" s="61">
        <f t="shared" si="103"/>
        <v>0.11626157407407406</v>
      </c>
      <c r="CL24" s="91"/>
      <c r="CM24" s="16"/>
    </row>
    <row r="25" spans="1:92">
      <c r="A25" s="42">
        <f t="shared" si="51"/>
        <v>8</v>
      </c>
      <c r="B25" s="82" t="s">
        <v>59</v>
      </c>
      <c r="C25" s="82" t="s">
        <v>60</v>
      </c>
      <c r="D25" s="82"/>
      <c r="E25" s="83"/>
      <c r="F25" s="84"/>
      <c r="G25" s="84"/>
      <c r="H25" s="84"/>
      <c r="I25" s="85"/>
      <c r="J25" s="86"/>
      <c r="K25" s="84"/>
      <c r="L25" s="84"/>
      <c r="M25" s="84"/>
      <c r="N25" s="85"/>
      <c r="O25" s="86"/>
      <c r="P25" s="87"/>
      <c r="Q25" s="243"/>
      <c r="R25" s="87"/>
      <c r="S25" s="97"/>
      <c r="T25" s="97"/>
      <c r="U25" s="118"/>
      <c r="V25" s="84"/>
      <c r="W25" s="84"/>
      <c r="X25" s="84"/>
      <c r="Y25" s="85"/>
      <c r="Z25" s="86"/>
      <c r="AA25" s="84"/>
      <c r="AB25" s="84"/>
      <c r="AC25" s="84"/>
      <c r="AD25" s="85"/>
      <c r="AE25" s="86"/>
      <c r="AF25" s="87"/>
      <c r="AG25" s="243"/>
      <c r="AH25" s="87"/>
      <c r="AI25" s="97"/>
      <c r="AJ25" s="97"/>
      <c r="AK25" s="53">
        <v>0.45833333333333331</v>
      </c>
      <c r="AL25" s="47" t="str">
        <f t="shared" si="60"/>
        <v>12</v>
      </c>
      <c r="AM25" s="47" t="str">
        <f t="shared" si="61"/>
        <v>17</v>
      </c>
      <c r="AN25" s="47" t="str">
        <f t="shared" si="62"/>
        <v>31</v>
      </c>
      <c r="AO25" s="48" t="s">
        <v>179</v>
      </c>
      <c r="AP25" s="49" t="str">
        <f t="shared" si="63"/>
        <v>12:17:31</v>
      </c>
      <c r="AQ25" s="47" t="str">
        <f t="shared" si="64"/>
        <v>12</v>
      </c>
      <c r="AR25" s="47" t="str">
        <f t="shared" si="65"/>
        <v>24</v>
      </c>
      <c r="AS25" s="47" t="str">
        <f t="shared" si="66"/>
        <v>40</v>
      </c>
      <c r="AT25" s="54">
        <v>122440</v>
      </c>
      <c r="AU25" s="49" t="str">
        <f t="shared" si="67"/>
        <v>12:24:40</v>
      </c>
      <c r="AV25" s="55">
        <f t="shared" si="68"/>
        <v>5.3831018518518514E-2</v>
      </c>
      <c r="AW25" s="51">
        <f t="shared" si="69"/>
        <v>4.9652777777777768E-3</v>
      </c>
      <c r="AX25" s="55">
        <f t="shared" si="70"/>
        <v>5.8796296296296291E-2</v>
      </c>
      <c r="AY25" s="52">
        <f t="shared" si="71"/>
        <v>15.480541818963665</v>
      </c>
      <c r="AZ25" s="52">
        <f t="shared" si="72"/>
        <v>14.173228346456694</v>
      </c>
      <c r="BA25" s="53">
        <f t="shared" si="73"/>
        <v>0.53796296296296298</v>
      </c>
      <c r="BB25" s="47" t="str">
        <f t="shared" si="74"/>
        <v>14</v>
      </c>
      <c r="BC25" s="47" t="str">
        <f t="shared" si="75"/>
        <v>10</v>
      </c>
      <c r="BD25" s="47" t="str">
        <f t="shared" si="76"/>
        <v>09</v>
      </c>
      <c r="BE25" s="54">
        <v>141009</v>
      </c>
      <c r="BF25" s="49" t="str">
        <f t="shared" si="77"/>
        <v>14:10:09</v>
      </c>
      <c r="BG25" s="47" t="str">
        <f t="shared" si="78"/>
        <v>14</v>
      </c>
      <c r="BH25" s="47" t="str">
        <f t="shared" si="79"/>
        <v>19</v>
      </c>
      <c r="BI25" s="47" t="str">
        <f t="shared" si="80"/>
        <v>18</v>
      </c>
      <c r="BJ25" s="54">
        <v>141918</v>
      </c>
      <c r="BK25" s="49" t="str">
        <f t="shared" si="81"/>
        <v>14:19:18</v>
      </c>
      <c r="BL25" s="55">
        <f t="shared" si="82"/>
        <v>5.2418981481481497E-2</v>
      </c>
      <c r="BM25" s="51">
        <f t="shared" si="83"/>
        <v>6.3541666666666607E-3</v>
      </c>
      <c r="BN25" s="55">
        <f t="shared" si="84"/>
        <v>5.8773148148148158E-2</v>
      </c>
      <c r="BO25" s="52">
        <f t="shared" si="85"/>
        <v>15.897549127842792</v>
      </c>
      <c r="BP25" s="52">
        <f t="shared" si="86"/>
        <v>14.178810555336746</v>
      </c>
      <c r="BQ25" s="108">
        <f t="shared" si="87"/>
        <v>0.6175694444444445</v>
      </c>
      <c r="BR25" s="47" t="str">
        <f t="shared" si="88"/>
        <v/>
      </c>
      <c r="BS25" s="47" t="str">
        <f t="shared" si="89"/>
        <v/>
      </c>
      <c r="BT25" s="47" t="str">
        <f t="shared" si="90"/>
        <v/>
      </c>
      <c r="BU25" s="54"/>
      <c r="BV25" s="49" t="str">
        <f t="shared" si="91"/>
        <v>::</v>
      </c>
      <c r="BW25" s="47" t="str">
        <f t="shared" si="92"/>
        <v/>
      </c>
      <c r="BX25" s="47" t="str">
        <f t="shared" si="93"/>
        <v/>
      </c>
      <c r="BY25" s="47" t="str">
        <f t="shared" si="94"/>
        <v/>
      </c>
      <c r="BZ25" s="54"/>
      <c r="CA25" s="49" t="str">
        <f t="shared" si="95"/>
        <v>::</v>
      </c>
      <c r="CB25" s="55" t="e">
        <f t="shared" si="96"/>
        <v>#VALUE!</v>
      </c>
      <c r="CC25" s="51" t="e">
        <f t="shared" si="97"/>
        <v>#VALUE!</v>
      </c>
      <c r="CD25" s="55" t="e">
        <f t="shared" si="98"/>
        <v>#VALUE!</v>
      </c>
      <c r="CE25" s="52" t="e">
        <f t="shared" si="99"/>
        <v>#VALUE!</v>
      </c>
      <c r="CF25" s="52" t="e">
        <f t="shared" si="100"/>
        <v>#VALUE!</v>
      </c>
      <c r="CG25" s="89"/>
      <c r="CH25" s="174">
        <f t="shared" si="101"/>
        <v>15.686274509803923</v>
      </c>
      <c r="CI25" s="174">
        <f t="shared" si="102"/>
        <v>14.176018901358537</v>
      </c>
      <c r="CJ25" s="61">
        <f t="shared" si="54"/>
        <v>0.10625000000000001</v>
      </c>
      <c r="CK25" s="61">
        <f t="shared" si="103"/>
        <v>0.11756944444444445</v>
      </c>
      <c r="CL25" s="91"/>
      <c r="CM25" s="16" t="e">
        <f>-(SECOND(BV25-$BV$5)/60+MINUTE(BV25-$BV$5)+HOUR(BV25-$BV$5)*60)</f>
        <v>#VALUE!</v>
      </c>
      <c r="CN25" s="240"/>
    </row>
    <row r="26" spans="1:92">
      <c r="A26" s="42">
        <f t="shared" si="51"/>
        <v>9</v>
      </c>
      <c r="B26" s="82" t="s">
        <v>180</v>
      </c>
      <c r="C26" s="82" t="s">
        <v>181</v>
      </c>
      <c r="D26" s="82"/>
      <c r="E26" s="83"/>
      <c r="F26" s="84"/>
      <c r="G26" s="84"/>
      <c r="H26" s="84"/>
      <c r="I26" s="85"/>
      <c r="J26" s="86"/>
      <c r="K26" s="84"/>
      <c r="L26" s="84"/>
      <c r="M26" s="84"/>
      <c r="N26" s="85"/>
      <c r="O26" s="86"/>
      <c r="P26" s="87"/>
      <c r="Q26" s="243"/>
      <c r="R26" s="87"/>
      <c r="S26" s="97"/>
      <c r="T26" s="97"/>
      <c r="U26" s="118"/>
      <c r="V26" s="84"/>
      <c r="W26" s="84"/>
      <c r="X26" s="84"/>
      <c r="Y26" s="85"/>
      <c r="Z26" s="86"/>
      <c r="AA26" s="84"/>
      <c r="AB26" s="84"/>
      <c r="AC26" s="84"/>
      <c r="AD26" s="85"/>
      <c r="AE26" s="86"/>
      <c r="AF26" s="87"/>
      <c r="AG26" s="243"/>
      <c r="AH26" s="87"/>
      <c r="AI26" s="97"/>
      <c r="AJ26" s="97"/>
      <c r="AK26" s="53">
        <v>0.45833333333333331</v>
      </c>
      <c r="AL26" s="47" t="str">
        <f t="shared" si="60"/>
        <v>12</v>
      </c>
      <c r="AM26" s="47" t="str">
        <f t="shared" si="61"/>
        <v>47</v>
      </c>
      <c r="AN26" s="47" t="str">
        <f t="shared" si="62"/>
        <v>16</v>
      </c>
      <c r="AO26" s="48" t="s">
        <v>182</v>
      </c>
      <c r="AP26" s="49" t="str">
        <f t="shared" si="63"/>
        <v>12:47:16</v>
      </c>
      <c r="AQ26" s="47" t="str">
        <f t="shared" si="64"/>
        <v>12</v>
      </c>
      <c r="AR26" s="47" t="str">
        <f t="shared" si="65"/>
        <v>54</v>
      </c>
      <c r="AS26" s="47" t="str">
        <f t="shared" si="66"/>
        <v>04</v>
      </c>
      <c r="AT26" s="54">
        <v>125404</v>
      </c>
      <c r="AU26" s="49" t="str">
        <f t="shared" si="67"/>
        <v>12:54:04</v>
      </c>
      <c r="AV26" s="55">
        <f t="shared" si="68"/>
        <v>7.4490740740740746E-2</v>
      </c>
      <c r="AW26" s="51">
        <f t="shared" si="69"/>
        <v>4.7222222222222943E-3</v>
      </c>
      <c r="AX26" s="55">
        <f t="shared" si="70"/>
        <v>7.9212962962963041E-2</v>
      </c>
      <c r="AY26" s="52">
        <f t="shared" si="71"/>
        <v>11.187072715972654</v>
      </c>
      <c r="AZ26" s="52">
        <f t="shared" si="72"/>
        <v>10.520163646990065</v>
      </c>
      <c r="BA26" s="53">
        <f t="shared" si="73"/>
        <v>0.55837962962962973</v>
      </c>
      <c r="BB26" s="47" t="str">
        <f t="shared" si="74"/>
        <v>14</v>
      </c>
      <c r="BC26" s="47" t="str">
        <f t="shared" si="75"/>
        <v>49</v>
      </c>
      <c r="BD26" s="47" t="str">
        <f t="shared" si="76"/>
        <v>06</v>
      </c>
      <c r="BE26" s="54">
        <v>144906</v>
      </c>
      <c r="BF26" s="49" t="str">
        <f t="shared" si="77"/>
        <v>14:49:06</v>
      </c>
      <c r="BG26" s="47" t="str">
        <f t="shared" si="78"/>
        <v>14</v>
      </c>
      <c r="BH26" s="47" t="str">
        <f t="shared" si="79"/>
        <v>55</v>
      </c>
      <c r="BI26" s="47" t="str">
        <f t="shared" si="80"/>
        <v>35</v>
      </c>
      <c r="BJ26" s="54">
        <v>145535</v>
      </c>
      <c r="BK26" s="49" t="str">
        <f t="shared" si="81"/>
        <v>14:55:35</v>
      </c>
      <c r="BL26" s="55">
        <f t="shared" si="82"/>
        <v>5.9050925925925868E-2</v>
      </c>
      <c r="BM26" s="51">
        <f t="shared" si="83"/>
        <v>4.5023148148147785E-3</v>
      </c>
      <c r="BN26" s="55">
        <f t="shared" si="84"/>
        <v>6.3553240740740646E-2</v>
      </c>
      <c r="BO26" s="52">
        <f t="shared" si="85"/>
        <v>14.112112896903174</v>
      </c>
      <c r="BP26" s="52">
        <f t="shared" si="86"/>
        <v>13.11236568930978</v>
      </c>
      <c r="BQ26" s="108">
        <f t="shared" si="87"/>
        <v>0.64276620370370374</v>
      </c>
      <c r="BR26" s="47" t="str">
        <f t="shared" si="88"/>
        <v/>
      </c>
      <c r="BS26" s="47" t="str">
        <f t="shared" si="89"/>
        <v/>
      </c>
      <c r="BT26" s="47" t="str">
        <f t="shared" si="90"/>
        <v/>
      </c>
      <c r="BU26" s="54"/>
      <c r="BV26" s="49" t="str">
        <f t="shared" si="91"/>
        <v>::</v>
      </c>
      <c r="BW26" s="47" t="str">
        <f t="shared" si="92"/>
        <v/>
      </c>
      <c r="BX26" s="47" t="str">
        <f t="shared" si="93"/>
        <v/>
      </c>
      <c r="BY26" s="47" t="str">
        <f t="shared" si="94"/>
        <v/>
      </c>
      <c r="BZ26" s="54"/>
      <c r="CA26" s="49" t="str">
        <f t="shared" si="95"/>
        <v>::</v>
      </c>
      <c r="CB26" s="55" t="e">
        <f t="shared" si="96"/>
        <v>#VALUE!</v>
      </c>
      <c r="CC26" s="51" t="e">
        <f t="shared" si="97"/>
        <v>#VALUE!</v>
      </c>
      <c r="CD26" s="55" t="e">
        <f t="shared" si="98"/>
        <v>#VALUE!</v>
      </c>
      <c r="CE26" s="52" t="e">
        <f t="shared" si="99"/>
        <v>#VALUE!</v>
      </c>
      <c r="CF26" s="52" t="e">
        <f t="shared" si="100"/>
        <v>#VALUE!</v>
      </c>
      <c r="CG26" s="89"/>
      <c r="CH26" s="174">
        <f t="shared" si="101"/>
        <v>12.480499219968799</v>
      </c>
      <c r="CI26" s="174">
        <f t="shared" si="102"/>
        <v>11.674098094852047</v>
      </c>
      <c r="CJ26" s="61">
        <f t="shared" si="54"/>
        <v>0.13354166666666661</v>
      </c>
      <c r="CK26" s="61">
        <f t="shared" si="103"/>
        <v>0.14276620370370369</v>
      </c>
      <c r="CL26" s="91"/>
      <c r="CM26" s="16"/>
    </row>
    <row r="27" spans="1:92">
      <c r="A27" s="42">
        <f t="shared" si="51"/>
        <v>10</v>
      </c>
      <c r="B27" s="82" t="s">
        <v>183</v>
      </c>
      <c r="C27" s="82" t="s">
        <v>184</v>
      </c>
      <c r="D27" s="82"/>
      <c r="E27" s="83"/>
      <c r="F27" s="84"/>
      <c r="G27" s="84"/>
      <c r="H27" s="84"/>
      <c r="I27" s="85"/>
      <c r="J27" s="86"/>
      <c r="K27" s="84"/>
      <c r="L27" s="84"/>
      <c r="M27" s="84"/>
      <c r="N27" s="85"/>
      <c r="O27" s="86"/>
      <c r="P27" s="87"/>
      <c r="Q27" s="243"/>
      <c r="R27" s="87"/>
      <c r="S27" s="97"/>
      <c r="T27" s="97"/>
      <c r="U27" s="118"/>
      <c r="V27" s="84"/>
      <c r="W27" s="84"/>
      <c r="X27" s="84"/>
      <c r="Y27" s="85"/>
      <c r="Z27" s="86"/>
      <c r="AA27" s="84"/>
      <c r="AB27" s="84"/>
      <c r="AC27" s="84"/>
      <c r="AD27" s="85"/>
      <c r="AE27" s="86"/>
      <c r="AF27" s="87"/>
      <c r="AG27" s="243"/>
      <c r="AH27" s="87"/>
      <c r="AI27" s="97"/>
      <c r="AJ27" s="97"/>
      <c r="AK27" s="53">
        <v>0.45833333333333331</v>
      </c>
      <c r="AL27" s="47" t="str">
        <f t="shared" si="60"/>
        <v>12</v>
      </c>
      <c r="AM27" s="47" t="str">
        <f t="shared" si="61"/>
        <v>48</v>
      </c>
      <c r="AN27" s="47" t="str">
        <f t="shared" si="62"/>
        <v>42</v>
      </c>
      <c r="AO27" s="48" t="s">
        <v>185</v>
      </c>
      <c r="AP27" s="49" t="str">
        <f t="shared" si="63"/>
        <v>12:48:42</v>
      </c>
      <c r="AQ27" s="47" t="str">
        <f t="shared" si="64"/>
        <v>12</v>
      </c>
      <c r="AR27" s="47" t="str">
        <f t="shared" si="65"/>
        <v>53</v>
      </c>
      <c r="AS27" s="47" t="str">
        <f t="shared" si="66"/>
        <v>19</v>
      </c>
      <c r="AT27" s="54">
        <v>125319</v>
      </c>
      <c r="AU27" s="49" t="str">
        <f t="shared" si="67"/>
        <v>12:53:19</v>
      </c>
      <c r="AV27" s="55">
        <f t="shared" si="68"/>
        <v>7.5486111111111198E-2</v>
      </c>
      <c r="AW27" s="51">
        <f t="shared" si="69"/>
        <v>3.2060185185184276E-3</v>
      </c>
      <c r="AX27" s="55">
        <f t="shared" si="70"/>
        <v>7.8692129629629626E-2</v>
      </c>
      <c r="AY27" s="52">
        <f t="shared" si="71"/>
        <v>11.039558417663294</v>
      </c>
      <c r="AZ27" s="52">
        <f t="shared" si="72"/>
        <v>10.58979261656126</v>
      </c>
      <c r="BA27" s="53">
        <f t="shared" si="73"/>
        <v>0.55785879629629631</v>
      </c>
      <c r="BB27" s="47" t="str">
        <f t="shared" si="74"/>
        <v>14</v>
      </c>
      <c r="BC27" s="47" t="str">
        <f t="shared" si="75"/>
        <v>49</v>
      </c>
      <c r="BD27" s="47" t="str">
        <f t="shared" si="76"/>
        <v>07</v>
      </c>
      <c r="BE27" s="54">
        <v>144907</v>
      </c>
      <c r="BF27" s="49" t="str">
        <f t="shared" si="77"/>
        <v>14:49:07</v>
      </c>
      <c r="BG27" s="47" t="str">
        <f t="shared" si="78"/>
        <v>14</v>
      </c>
      <c r="BH27" s="47" t="str">
        <f t="shared" si="79"/>
        <v>57</v>
      </c>
      <c r="BI27" s="47" t="str">
        <f t="shared" si="80"/>
        <v>12</v>
      </c>
      <c r="BJ27" s="54">
        <v>145712</v>
      </c>
      <c r="BK27" s="49" t="str">
        <f t="shared" si="81"/>
        <v>14:57:12</v>
      </c>
      <c r="BL27" s="55">
        <f t="shared" si="82"/>
        <v>5.9583333333333321E-2</v>
      </c>
      <c r="BM27" s="51">
        <f t="shared" si="83"/>
        <v>5.6134259259259522E-3</v>
      </c>
      <c r="BN27" s="55">
        <f t="shared" si="84"/>
        <v>6.5196759259259274E-2</v>
      </c>
      <c r="BO27" s="52">
        <f t="shared" si="85"/>
        <v>13.986013986013985</v>
      </c>
      <c r="BP27" s="52">
        <f t="shared" si="86"/>
        <v>12.78182140955086</v>
      </c>
      <c r="BQ27" s="108">
        <f t="shared" si="87"/>
        <v>0.64388888888888896</v>
      </c>
      <c r="BR27" s="47" t="str">
        <f t="shared" si="88"/>
        <v/>
      </c>
      <c r="BS27" s="47" t="str">
        <f t="shared" si="89"/>
        <v/>
      </c>
      <c r="BT27" s="47" t="str">
        <f t="shared" si="90"/>
        <v/>
      </c>
      <c r="BU27" s="54"/>
      <c r="BV27" s="49" t="str">
        <f t="shared" si="91"/>
        <v>::</v>
      </c>
      <c r="BW27" s="47" t="str">
        <f t="shared" si="92"/>
        <v/>
      </c>
      <c r="BX27" s="47" t="str">
        <f t="shared" si="93"/>
        <v/>
      </c>
      <c r="BY27" s="47" t="str">
        <f t="shared" si="94"/>
        <v/>
      </c>
      <c r="BZ27" s="54"/>
      <c r="CA27" s="49" t="str">
        <f t="shared" si="95"/>
        <v>::</v>
      </c>
      <c r="CB27" s="55" t="e">
        <f t="shared" si="96"/>
        <v>#VALUE!</v>
      </c>
      <c r="CC27" s="51" t="e">
        <f t="shared" si="97"/>
        <v>#VALUE!</v>
      </c>
      <c r="CD27" s="55" t="e">
        <f t="shared" si="98"/>
        <v>#VALUE!</v>
      </c>
      <c r="CE27" s="52" t="e">
        <f t="shared" si="99"/>
        <v>#VALUE!</v>
      </c>
      <c r="CF27" s="52" t="e">
        <f t="shared" si="100"/>
        <v>#VALUE!</v>
      </c>
      <c r="CG27" s="89"/>
      <c r="CH27" s="174">
        <f t="shared" si="101"/>
        <v>12.339331619537274</v>
      </c>
      <c r="CI27" s="174">
        <f t="shared" si="102"/>
        <v>11.583011583011583</v>
      </c>
      <c r="CJ27" s="61">
        <f t="shared" si="54"/>
        <v>0.13506944444444452</v>
      </c>
      <c r="CK27" s="61">
        <f t="shared" si="103"/>
        <v>0.1438888888888889</v>
      </c>
      <c r="CL27" s="91"/>
      <c r="CM27" s="16"/>
    </row>
    <row r="28" spans="1:92">
      <c r="A28" s="42">
        <f t="shared" si="51"/>
        <v>11</v>
      </c>
      <c r="B28" s="82" t="s">
        <v>186</v>
      </c>
      <c r="C28" s="82" t="s">
        <v>64</v>
      </c>
      <c r="D28" s="82"/>
      <c r="E28" s="83"/>
      <c r="F28" s="84"/>
      <c r="G28" s="84"/>
      <c r="H28" s="84"/>
      <c r="I28" s="85"/>
      <c r="J28" s="86"/>
      <c r="K28" s="84"/>
      <c r="L28" s="84"/>
      <c r="M28" s="84"/>
      <c r="N28" s="85"/>
      <c r="O28" s="86"/>
      <c r="P28" s="87"/>
      <c r="Q28" s="243"/>
      <c r="R28" s="87"/>
      <c r="S28" s="97"/>
      <c r="T28" s="97"/>
      <c r="U28" s="118"/>
      <c r="V28" s="84"/>
      <c r="W28" s="84"/>
      <c r="X28" s="84"/>
      <c r="Y28" s="85"/>
      <c r="Z28" s="86"/>
      <c r="AA28" s="84"/>
      <c r="AB28" s="84"/>
      <c r="AC28" s="84"/>
      <c r="AD28" s="85"/>
      <c r="AE28" s="86"/>
      <c r="AF28" s="87"/>
      <c r="AG28" s="243"/>
      <c r="AH28" s="87"/>
      <c r="AI28" s="97"/>
      <c r="AJ28" s="97"/>
      <c r="AK28" s="53">
        <v>0.45833333333333331</v>
      </c>
      <c r="AL28" s="47" t="str">
        <f t="shared" si="60"/>
        <v>12</v>
      </c>
      <c r="AM28" s="47" t="str">
        <f t="shared" si="61"/>
        <v>47</v>
      </c>
      <c r="AN28" s="47" t="str">
        <f t="shared" si="62"/>
        <v>24</v>
      </c>
      <c r="AO28" s="48" t="s">
        <v>187</v>
      </c>
      <c r="AP28" s="49" t="str">
        <f t="shared" si="63"/>
        <v>12:47:24</v>
      </c>
      <c r="AQ28" s="47" t="str">
        <f t="shared" si="64"/>
        <v>12</v>
      </c>
      <c r="AR28" s="47" t="str">
        <f t="shared" si="65"/>
        <v>54</v>
      </c>
      <c r="AS28" s="47" t="str">
        <f t="shared" si="66"/>
        <v>49</v>
      </c>
      <c r="AT28" s="54">
        <v>125449</v>
      </c>
      <c r="AU28" s="49" t="str">
        <f t="shared" si="67"/>
        <v>12:54:49</v>
      </c>
      <c r="AV28" s="55">
        <f t="shared" si="68"/>
        <v>7.4583333333333279E-2</v>
      </c>
      <c r="AW28" s="51">
        <f t="shared" si="69"/>
        <v>5.1504629629630649E-3</v>
      </c>
      <c r="AX28" s="55">
        <f t="shared" si="70"/>
        <v>7.9733796296296344E-2</v>
      </c>
      <c r="AY28" s="52">
        <f t="shared" si="71"/>
        <v>11.173184357541901</v>
      </c>
      <c r="AZ28" s="52">
        <f t="shared" si="72"/>
        <v>10.451444331543041</v>
      </c>
      <c r="BA28" s="53">
        <f t="shared" si="73"/>
        <v>0.55890046296296303</v>
      </c>
      <c r="BB28" s="47" t="str">
        <f t="shared" si="74"/>
        <v>14</v>
      </c>
      <c r="BC28" s="47" t="str">
        <f t="shared" si="75"/>
        <v>49</v>
      </c>
      <c r="BD28" s="47" t="str">
        <f t="shared" si="76"/>
        <v>08</v>
      </c>
      <c r="BE28" s="54">
        <v>144908</v>
      </c>
      <c r="BF28" s="49" t="str">
        <f t="shared" si="77"/>
        <v>14:49:08</v>
      </c>
      <c r="BG28" s="47" t="str">
        <f t="shared" si="78"/>
        <v>14</v>
      </c>
      <c r="BH28" s="47" t="str">
        <f t="shared" si="79"/>
        <v>57</v>
      </c>
      <c r="BI28" s="47" t="str">
        <f t="shared" si="80"/>
        <v>42</v>
      </c>
      <c r="BJ28" s="54">
        <v>145742</v>
      </c>
      <c r="BK28" s="49" t="str">
        <f t="shared" si="81"/>
        <v>14:57:42</v>
      </c>
      <c r="BL28" s="55">
        <f t="shared" si="82"/>
        <v>5.8553240740740642E-2</v>
      </c>
      <c r="BM28" s="51">
        <f t="shared" si="83"/>
        <v>5.9490740740740788E-3</v>
      </c>
      <c r="BN28" s="55">
        <f t="shared" si="84"/>
        <v>6.4502314814814721E-2</v>
      </c>
      <c r="BO28" s="52">
        <f t="shared" si="85"/>
        <v>14.232061672267248</v>
      </c>
      <c r="BP28" s="52">
        <f t="shared" si="86"/>
        <v>12.919432980441414</v>
      </c>
      <c r="BQ28" s="108">
        <f t="shared" si="87"/>
        <v>0.64423611111111112</v>
      </c>
      <c r="BR28" s="47" t="str">
        <f t="shared" si="88"/>
        <v/>
      </c>
      <c r="BS28" s="47" t="str">
        <f t="shared" si="89"/>
        <v/>
      </c>
      <c r="BT28" s="47" t="str">
        <f t="shared" si="90"/>
        <v/>
      </c>
      <c r="BU28" s="54"/>
      <c r="BV28" s="49" t="str">
        <f t="shared" si="91"/>
        <v>::</v>
      </c>
      <c r="BW28" s="47" t="str">
        <f t="shared" si="92"/>
        <v/>
      </c>
      <c r="BX28" s="47" t="str">
        <f t="shared" si="93"/>
        <v/>
      </c>
      <c r="BY28" s="47" t="str">
        <f t="shared" si="94"/>
        <v/>
      </c>
      <c r="BZ28" s="54"/>
      <c r="CA28" s="49" t="str">
        <f t="shared" si="95"/>
        <v>::</v>
      </c>
      <c r="CB28" s="55" t="e">
        <f t="shared" si="96"/>
        <v>#VALUE!</v>
      </c>
      <c r="CC28" s="51" t="e">
        <f t="shared" si="97"/>
        <v>#VALUE!</v>
      </c>
      <c r="CD28" s="55" t="e">
        <f t="shared" si="98"/>
        <v>#VALUE!</v>
      </c>
      <c r="CE28" s="52" t="e">
        <f t="shared" si="99"/>
        <v>#VALUE!</v>
      </c>
      <c r="CF28" s="52" t="e">
        <f t="shared" si="100"/>
        <v>#VALUE!</v>
      </c>
      <c r="CG28" s="89"/>
      <c r="CH28" s="174">
        <f t="shared" si="101"/>
        <v>12.518473441710858</v>
      </c>
      <c r="CI28" s="174">
        <f t="shared" si="102"/>
        <v>11.555127587867116</v>
      </c>
      <c r="CJ28" s="61">
        <f t="shared" si="54"/>
        <v>0.13313657407407392</v>
      </c>
      <c r="CK28" s="61">
        <f t="shared" si="103"/>
        <v>0.14423611111111106</v>
      </c>
      <c r="CL28" s="91"/>
      <c r="CM28" s="16"/>
    </row>
    <row r="29" spans="1:92">
      <c r="A29" s="42">
        <f t="shared" si="51"/>
        <v>12</v>
      </c>
      <c r="B29" s="82" t="s">
        <v>188</v>
      </c>
      <c r="C29" s="82" t="s">
        <v>189</v>
      </c>
      <c r="D29" s="82"/>
      <c r="E29" s="83"/>
      <c r="F29" s="84"/>
      <c r="G29" s="84"/>
      <c r="H29" s="84"/>
      <c r="I29" s="85"/>
      <c r="J29" s="86"/>
      <c r="K29" s="84"/>
      <c r="L29" s="84"/>
      <c r="M29" s="84"/>
      <c r="N29" s="85"/>
      <c r="O29" s="86"/>
      <c r="P29" s="87"/>
      <c r="Q29" s="243"/>
      <c r="R29" s="87"/>
      <c r="S29" s="97"/>
      <c r="T29" s="97"/>
      <c r="U29" s="118"/>
      <c r="V29" s="84"/>
      <c r="W29" s="84"/>
      <c r="X29" s="84"/>
      <c r="Y29" s="85"/>
      <c r="Z29" s="86"/>
      <c r="AA29" s="84"/>
      <c r="AB29" s="84"/>
      <c r="AC29" s="84"/>
      <c r="AD29" s="85"/>
      <c r="AE29" s="86"/>
      <c r="AF29" s="87"/>
      <c r="AG29" s="243"/>
      <c r="AH29" s="87"/>
      <c r="AI29" s="97"/>
      <c r="AJ29" s="97"/>
      <c r="AK29" s="53">
        <v>0.45833333333333331</v>
      </c>
      <c r="AL29" s="47" t="str">
        <f t="shared" si="60"/>
        <v>12</v>
      </c>
      <c r="AM29" s="47" t="str">
        <f t="shared" si="61"/>
        <v>48</v>
      </c>
      <c r="AN29" s="47" t="str">
        <f t="shared" si="62"/>
        <v>24</v>
      </c>
      <c r="AO29" s="48" t="s">
        <v>190</v>
      </c>
      <c r="AP29" s="49" t="str">
        <f t="shared" si="63"/>
        <v>12:48:24</v>
      </c>
      <c r="AQ29" s="47" t="str">
        <f t="shared" si="64"/>
        <v>12</v>
      </c>
      <c r="AR29" s="47" t="str">
        <f t="shared" si="65"/>
        <v>55</v>
      </c>
      <c r="AS29" s="47" t="str">
        <f t="shared" si="66"/>
        <v>30</v>
      </c>
      <c r="AT29" s="54">
        <v>125530</v>
      </c>
      <c r="AU29" s="49" t="str">
        <f t="shared" si="67"/>
        <v>12:55:30</v>
      </c>
      <c r="AV29" s="55">
        <f t="shared" si="68"/>
        <v>7.5277777777777832E-2</v>
      </c>
      <c r="AW29" s="51">
        <f t="shared" si="69"/>
        <v>4.9305555555555491E-3</v>
      </c>
      <c r="AX29" s="55">
        <f t="shared" si="70"/>
        <v>8.0208333333333381E-2</v>
      </c>
      <c r="AY29" s="52">
        <f t="shared" si="71"/>
        <v>11.07011070110701</v>
      </c>
      <c r="AZ29" s="52">
        <f t="shared" si="72"/>
        <v>10.389610389610391</v>
      </c>
      <c r="BA29" s="53">
        <f t="shared" si="73"/>
        <v>0.55937500000000007</v>
      </c>
      <c r="BB29" s="47" t="str">
        <f t="shared" si="74"/>
        <v>15</v>
      </c>
      <c r="BC29" s="47" t="str">
        <f t="shared" si="75"/>
        <v>19</v>
      </c>
      <c r="BD29" s="47" t="str">
        <f t="shared" si="76"/>
        <v>14</v>
      </c>
      <c r="BE29" s="54">
        <v>151914</v>
      </c>
      <c r="BF29" s="49" t="str">
        <f t="shared" si="77"/>
        <v>15:19:14</v>
      </c>
      <c r="BG29" s="47" t="str">
        <f t="shared" si="78"/>
        <v>15</v>
      </c>
      <c r="BH29" s="47" t="str">
        <f t="shared" si="79"/>
        <v>26</v>
      </c>
      <c r="BI29" s="47" t="str">
        <f t="shared" si="80"/>
        <v>50</v>
      </c>
      <c r="BJ29" s="54">
        <v>152650</v>
      </c>
      <c r="BK29" s="49" t="str">
        <f t="shared" si="81"/>
        <v>15:26:50</v>
      </c>
      <c r="BL29" s="55">
        <f t="shared" si="82"/>
        <v>7.898148148148143E-2</v>
      </c>
      <c r="BM29" s="51">
        <f t="shared" si="83"/>
        <v>5.2777777777778256E-3</v>
      </c>
      <c r="BN29" s="55">
        <f t="shared" si="84"/>
        <v>8.4259259259259256E-2</v>
      </c>
      <c r="BO29" s="52">
        <f t="shared" si="85"/>
        <v>10.550996483001173</v>
      </c>
      <c r="BP29" s="52">
        <f t="shared" si="86"/>
        <v>9.8901098901098905</v>
      </c>
      <c r="BQ29" s="108">
        <f t="shared" si="87"/>
        <v>0.66446759259259269</v>
      </c>
      <c r="BR29" s="47" t="str">
        <f t="shared" si="88"/>
        <v/>
      </c>
      <c r="BS29" s="47" t="str">
        <f t="shared" si="89"/>
        <v/>
      </c>
      <c r="BT29" s="47" t="str">
        <f t="shared" si="90"/>
        <v/>
      </c>
      <c r="BU29" s="54"/>
      <c r="BV29" s="49" t="str">
        <f t="shared" si="91"/>
        <v>::</v>
      </c>
      <c r="BW29" s="47" t="str">
        <f t="shared" si="92"/>
        <v/>
      </c>
      <c r="BX29" s="47" t="str">
        <f t="shared" si="93"/>
        <v/>
      </c>
      <c r="BY29" s="47" t="str">
        <f t="shared" si="94"/>
        <v/>
      </c>
      <c r="BZ29" s="54"/>
      <c r="CA29" s="49" t="str">
        <f t="shared" si="95"/>
        <v>::</v>
      </c>
      <c r="CB29" s="55" t="e">
        <f t="shared" si="96"/>
        <v>#VALUE!</v>
      </c>
      <c r="CC29" s="51" t="e">
        <f t="shared" si="97"/>
        <v>#VALUE!</v>
      </c>
      <c r="CD29" s="55" t="e">
        <f t="shared" si="98"/>
        <v>#VALUE!</v>
      </c>
      <c r="CE29" s="52" t="e">
        <f t="shared" si="99"/>
        <v>#VALUE!</v>
      </c>
      <c r="CF29" s="52" t="e">
        <f t="shared" si="100"/>
        <v>#VALUE!</v>
      </c>
      <c r="CG29" s="89"/>
      <c r="CH29" s="174">
        <f t="shared" si="101"/>
        <v>10.804321728691477</v>
      </c>
      <c r="CI29" s="174">
        <f t="shared" si="102"/>
        <v>10.133708655876143</v>
      </c>
      <c r="CJ29" s="61">
        <f t="shared" si="54"/>
        <v>0.15425925925925926</v>
      </c>
      <c r="CK29" s="61">
        <f t="shared" si="103"/>
        <v>0.16446759259259264</v>
      </c>
      <c r="CL29" s="91"/>
      <c r="CM29" s="16"/>
    </row>
    <row r="30" spans="1:92">
      <c r="A30" s="42">
        <f t="shared" si="51"/>
        <v>13</v>
      </c>
      <c r="B30" s="82" t="s">
        <v>191</v>
      </c>
      <c r="C30" s="82" t="s">
        <v>192</v>
      </c>
      <c r="D30" s="82"/>
      <c r="E30" s="83"/>
      <c r="F30" s="84"/>
      <c r="G30" s="84"/>
      <c r="H30" s="84"/>
      <c r="I30" s="85"/>
      <c r="J30" s="86"/>
      <c r="K30" s="84"/>
      <c r="L30" s="84"/>
      <c r="M30" s="84"/>
      <c r="N30" s="85"/>
      <c r="O30" s="86"/>
      <c r="P30" s="87"/>
      <c r="Q30" s="243"/>
      <c r="R30" s="87"/>
      <c r="S30" s="97"/>
      <c r="T30" s="97"/>
      <c r="U30" s="118"/>
      <c r="V30" s="84"/>
      <c r="W30" s="84"/>
      <c r="X30" s="84"/>
      <c r="Y30" s="85"/>
      <c r="Z30" s="86"/>
      <c r="AA30" s="84"/>
      <c r="AB30" s="84"/>
      <c r="AC30" s="84"/>
      <c r="AD30" s="85"/>
      <c r="AE30" s="86"/>
      <c r="AF30" s="87"/>
      <c r="AG30" s="243"/>
      <c r="AH30" s="87"/>
      <c r="AI30" s="97"/>
      <c r="AJ30" s="97"/>
      <c r="AK30" s="53">
        <v>0.45833333333333331</v>
      </c>
      <c r="AL30" s="47" t="str">
        <f t="shared" si="60"/>
        <v>12</v>
      </c>
      <c r="AM30" s="47" t="str">
        <f t="shared" si="61"/>
        <v>48</v>
      </c>
      <c r="AN30" s="47" t="str">
        <f t="shared" si="62"/>
        <v>30</v>
      </c>
      <c r="AO30" s="48" t="s">
        <v>193</v>
      </c>
      <c r="AP30" s="49" t="str">
        <f t="shared" si="63"/>
        <v>12:48:30</v>
      </c>
      <c r="AQ30" s="47" t="str">
        <f t="shared" si="64"/>
        <v>12</v>
      </c>
      <c r="AR30" s="47" t="str">
        <f t="shared" si="65"/>
        <v>55</v>
      </c>
      <c r="AS30" s="47" t="str">
        <f t="shared" si="66"/>
        <v>20</v>
      </c>
      <c r="AT30" s="54">
        <v>125520</v>
      </c>
      <c r="AU30" s="49" t="str">
        <f t="shared" si="67"/>
        <v>12:55:20</v>
      </c>
      <c r="AV30" s="55">
        <f t="shared" si="68"/>
        <v>7.5347222222222288E-2</v>
      </c>
      <c r="AW30" s="51">
        <f t="shared" si="69"/>
        <v>4.745370370370372E-3</v>
      </c>
      <c r="AX30" s="55">
        <f t="shared" si="70"/>
        <v>8.009259259259266E-2</v>
      </c>
      <c r="AY30" s="52">
        <f t="shared" si="71"/>
        <v>11.059907834101383</v>
      </c>
      <c r="AZ30" s="52">
        <f t="shared" si="72"/>
        <v>10.404624277456648</v>
      </c>
      <c r="BA30" s="53">
        <f t="shared" si="73"/>
        <v>0.55925925925925934</v>
      </c>
      <c r="BB30" s="47" t="str">
        <f t="shared" si="74"/>
        <v>15</v>
      </c>
      <c r="BC30" s="47" t="str">
        <f t="shared" si="75"/>
        <v>19</v>
      </c>
      <c r="BD30" s="47" t="str">
        <f t="shared" si="76"/>
        <v>15</v>
      </c>
      <c r="BE30" s="54">
        <v>151915</v>
      </c>
      <c r="BF30" s="49" t="str">
        <f t="shared" si="77"/>
        <v>15:19:15</v>
      </c>
      <c r="BG30" s="47" t="str">
        <f t="shared" si="78"/>
        <v>15</v>
      </c>
      <c r="BH30" s="47" t="str">
        <f t="shared" si="79"/>
        <v>25</v>
      </c>
      <c r="BI30" s="47" t="str">
        <f t="shared" si="80"/>
        <v>59</v>
      </c>
      <c r="BJ30" s="54">
        <v>152559</v>
      </c>
      <c r="BK30" s="49" t="str">
        <f t="shared" si="81"/>
        <v>15:25:59</v>
      </c>
      <c r="BL30" s="55">
        <f t="shared" si="82"/>
        <v>7.9108796296296191E-2</v>
      </c>
      <c r="BM30" s="51">
        <f t="shared" si="83"/>
        <v>4.6759259259259167E-3</v>
      </c>
      <c r="BN30" s="55">
        <f t="shared" si="84"/>
        <v>8.3784722222222108E-2</v>
      </c>
      <c r="BO30" s="52">
        <f t="shared" si="85"/>
        <v>10.534016093635699</v>
      </c>
      <c r="BP30" s="52">
        <f t="shared" si="86"/>
        <v>9.9461251554082057</v>
      </c>
      <c r="BQ30" s="108">
        <f t="shared" si="87"/>
        <v>0.66387731481481482</v>
      </c>
      <c r="BR30" s="47" t="str">
        <f t="shared" si="88"/>
        <v/>
      </c>
      <c r="BS30" s="47" t="str">
        <f t="shared" si="89"/>
        <v/>
      </c>
      <c r="BT30" s="47" t="str">
        <f t="shared" si="90"/>
        <v/>
      </c>
      <c r="BU30" s="54"/>
      <c r="BV30" s="49" t="str">
        <f t="shared" si="91"/>
        <v>::</v>
      </c>
      <c r="BW30" s="47" t="str">
        <f t="shared" si="92"/>
        <v/>
      </c>
      <c r="BX30" s="47" t="str">
        <f t="shared" si="93"/>
        <v/>
      </c>
      <c r="BY30" s="47" t="str">
        <f t="shared" si="94"/>
        <v/>
      </c>
      <c r="BZ30" s="54"/>
      <c r="CA30" s="49" t="str">
        <f t="shared" si="95"/>
        <v>::</v>
      </c>
      <c r="CB30" s="55" t="e">
        <f t="shared" si="96"/>
        <v>#VALUE!</v>
      </c>
      <c r="CC30" s="51" t="e">
        <f t="shared" si="97"/>
        <v>#VALUE!</v>
      </c>
      <c r="CD30" s="55" t="e">
        <f t="shared" si="98"/>
        <v>#VALUE!</v>
      </c>
      <c r="CE30" s="52" t="e">
        <f t="shared" si="99"/>
        <v>#VALUE!</v>
      </c>
      <c r="CF30" s="52" t="e">
        <f t="shared" si="100"/>
        <v>#VALUE!</v>
      </c>
      <c r="CG30" s="89"/>
      <c r="CH30" s="174">
        <f t="shared" si="101"/>
        <v>10.790558261521168</v>
      </c>
      <c r="CI30" s="174">
        <f t="shared" si="102"/>
        <v>10.170209760576313</v>
      </c>
      <c r="CJ30" s="61">
        <f t="shared" si="54"/>
        <v>0.15445601851851848</v>
      </c>
      <c r="CK30" s="61">
        <f t="shared" si="103"/>
        <v>0.16387731481481477</v>
      </c>
      <c r="CL30" s="91"/>
      <c r="CM30" s="16" t="e">
        <f>-(SECOND(BV30-$BV$5)/60+MINUTE(BV30-$BV$5)+HOUR(BV30-$BV$5)*60)</f>
        <v>#VALUE!</v>
      </c>
    </row>
    <row r="31" spans="1:92">
      <c r="A31" s="42">
        <f t="shared" si="51"/>
        <v>14</v>
      </c>
      <c r="B31" s="82" t="s">
        <v>194</v>
      </c>
      <c r="C31" s="82" t="s">
        <v>195</v>
      </c>
      <c r="D31" s="82"/>
      <c r="E31" s="83"/>
      <c r="F31" s="84"/>
      <c r="G31" s="84"/>
      <c r="H31" s="84"/>
      <c r="I31" s="85"/>
      <c r="J31" s="86"/>
      <c r="K31" s="84"/>
      <c r="L31" s="84"/>
      <c r="M31" s="84"/>
      <c r="N31" s="85"/>
      <c r="O31" s="86"/>
      <c r="P31" s="87"/>
      <c r="Q31" s="243"/>
      <c r="R31" s="87"/>
      <c r="S31" s="97"/>
      <c r="T31" s="97"/>
      <c r="U31" s="118"/>
      <c r="V31" s="84"/>
      <c r="W31" s="84"/>
      <c r="X31" s="84"/>
      <c r="Y31" s="85"/>
      <c r="Z31" s="86"/>
      <c r="AA31" s="84"/>
      <c r="AB31" s="84"/>
      <c r="AC31" s="84"/>
      <c r="AD31" s="85"/>
      <c r="AE31" s="86"/>
      <c r="AF31" s="87"/>
      <c r="AG31" s="243"/>
      <c r="AH31" s="87"/>
      <c r="AI31" s="97"/>
      <c r="AJ31" s="97"/>
      <c r="AK31" s="53">
        <v>0.45833333333333331</v>
      </c>
      <c r="AL31" s="47" t="str">
        <f t="shared" si="60"/>
        <v>12</v>
      </c>
      <c r="AM31" s="47" t="str">
        <f t="shared" si="61"/>
        <v>46</v>
      </c>
      <c r="AN31" s="47" t="str">
        <f t="shared" si="62"/>
        <v>12</v>
      </c>
      <c r="AO31" s="48" t="s">
        <v>196</v>
      </c>
      <c r="AP31" s="49" t="str">
        <f t="shared" si="63"/>
        <v>12:46:12</v>
      </c>
      <c r="AQ31" s="47" t="str">
        <f t="shared" si="64"/>
        <v>12</v>
      </c>
      <c r="AR31" s="47" t="str">
        <f t="shared" si="65"/>
        <v>53</v>
      </c>
      <c r="AS31" s="47" t="str">
        <f t="shared" si="66"/>
        <v>20</v>
      </c>
      <c r="AT31" s="54">
        <v>125320</v>
      </c>
      <c r="AU31" s="49" t="str">
        <f t="shared" si="67"/>
        <v>12:53:20</v>
      </c>
      <c r="AV31" s="55">
        <f t="shared" si="68"/>
        <v>7.3750000000000038E-2</v>
      </c>
      <c r="AW31" s="51">
        <f t="shared" si="69"/>
        <v>4.9537037037037379E-3</v>
      </c>
      <c r="AX31" s="55">
        <f t="shared" si="70"/>
        <v>7.8703703703703776E-2</v>
      </c>
      <c r="AY31" s="52">
        <f t="shared" si="71"/>
        <v>11.299435028248588</v>
      </c>
      <c r="AZ31" s="52">
        <f t="shared" si="72"/>
        <v>10.588235294117647</v>
      </c>
      <c r="BA31" s="53">
        <f t="shared" si="73"/>
        <v>0.55787037037037046</v>
      </c>
      <c r="BB31" s="47" t="str">
        <f t="shared" si="74"/>
        <v>15</v>
      </c>
      <c r="BC31" s="47" t="str">
        <f t="shared" si="75"/>
        <v>19</v>
      </c>
      <c r="BD31" s="47" t="str">
        <f t="shared" si="76"/>
        <v>16</v>
      </c>
      <c r="BE31" s="54">
        <v>151916</v>
      </c>
      <c r="BF31" s="49" t="str">
        <f t="shared" si="77"/>
        <v>15:19:16</v>
      </c>
      <c r="BG31" s="47" t="str">
        <f t="shared" si="78"/>
        <v>15</v>
      </c>
      <c r="BH31" s="47" t="str">
        <f t="shared" si="79"/>
        <v>23</v>
      </c>
      <c r="BI31" s="47" t="str">
        <f t="shared" si="80"/>
        <v>10</v>
      </c>
      <c r="BJ31" s="54">
        <v>152310</v>
      </c>
      <c r="BK31" s="49" t="str">
        <f t="shared" si="81"/>
        <v>15:23:10</v>
      </c>
      <c r="BL31" s="55">
        <f t="shared" si="82"/>
        <v>8.0509259259259225E-2</v>
      </c>
      <c r="BM31" s="51">
        <f t="shared" si="83"/>
        <v>2.7083333333333126E-3</v>
      </c>
      <c r="BN31" s="55">
        <f t="shared" si="84"/>
        <v>8.3217592592592537E-2</v>
      </c>
      <c r="BO31" s="52">
        <f t="shared" si="85"/>
        <v>10.350776308223118</v>
      </c>
      <c r="BP31" s="52">
        <f t="shared" si="86"/>
        <v>10.013908205841446</v>
      </c>
      <c r="BQ31" s="108">
        <f t="shared" si="87"/>
        <v>0.66192129629629637</v>
      </c>
      <c r="BR31" s="47" t="str">
        <f t="shared" si="88"/>
        <v/>
      </c>
      <c r="BS31" s="47" t="str">
        <f t="shared" si="89"/>
        <v/>
      </c>
      <c r="BT31" s="47" t="str">
        <f t="shared" si="90"/>
        <v/>
      </c>
      <c r="BU31" s="54"/>
      <c r="BV31" s="49" t="str">
        <f t="shared" si="91"/>
        <v>::</v>
      </c>
      <c r="BW31" s="47" t="str">
        <f t="shared" si="92"/>
        <v/>
      </c>
      <c r="BX31" s="47" t="str">
        <f t="shared" si="93"/>
        <v/>
      </c>
      <c r="BY31" s="47" t="str">
        <f t="shared" si="94"/>
        <v/>
      </c>
      <c r="BZ31" s="54"/>
      <c r="CA31" s="49" t="str">
        <f t="shared" si="95"/>
        <v>::</v>
      </c>
      <c r="CB31" s="55" t="e">
        <f t="shared" si="96"/>
        <v>#VALUE!</v>
      </c>
      <c r="CC31" s="51" t="e">
        <f t="shared" si="97"/>
        <v>#VALUE!</v>
      </c>
      <c r="CD31" s="55" t="e">
        <f t="shared" si="98"/>
        <v>#VALUE!</v>
      </c>
      <c r="CE31" s="52" t="e">
        <f t="shared" si="99"/>
        <v>#VALUE!</v>
      </c>
      <c r="CF31" s="52" t="e">
        <f t="shared" si="100"/>
        <v>#VALUE!</v>
      </c>
      <c r="CG31" s="89"/>
      <c r="CH31" s="174">
        <f t="shared" si="101"/>
        <v>10.804321728691477</v>
      </c>
      <c r="CI31" s="174">
        <f t="shared" si="102"/>
        <v>10.293066476054324</v>
      </c>
      <c r="CJ31" s="61">
        <f t="shared" si="54"/>
        <v>0.15425925925925926</v>
      </c>
      <c r="CK31" s="61">
        <f t="shared" si="103"/>
        <v>0.16192129629629631</v>
      </c>
      <c r="CL31" s="91"/>
      <c r="CM31" s="16" t="e">
        <f>-(SECOND(BV31-$BV$5)/60+MINUTE(BV31-$BV$5)+HOUR(BV31-$BV$5)*60)</f>
        <v>#VALUE!</v>
      </c>
    </row>
    <row r="32" spans="1:92">
      <c r="A32" s="42">
        <f t="shared" si="51"/>
        <v>15</v>
      </c>
      <c r="B32" s="82" t="s">
        <v>197</v>
      </c>
      <c r="C32" s="82" t="s">
        <v>198</v>
      </c>
      <c r="D32" s="82"/>
      <c r="E32" s="83"/>
      <c r="F32" s="84"/>
      <c r="G32" s="84"/>
      <c r="H32" s="84"/>
      <c r="I32" s="85"/>
      <c r="J32" s="86"/>
      <c r="K32" s="84"/>
      <c r="L32" s="84"/>
      <c r="M32" s="84"/>
      <c r="N32" s="85"/>
      <c r="O32" s="86"/>
      <c r="P32" s="87"/>
      <c r="Q32" s="243"/>
      <c r="R32" s="87"/>
      <c r="S32" s="97"/>
      <c r="T32" s="97"/>
      <c r="U32" s="118"/>
      <c r="V32" s="84"/>
      <c r="W32" s="84"/>
      <c r="X32" s="84"/>
      <c r="Y32" s="85"/>
      <c r="Z32" s="86"/>
      <c r="AA32" s="84"/>
      <c r="AB32" s="84"/>
      <c r="AC32" s="84"/>
      <c r="AD32" s="85"/>
      <c r="AE32" s="86"/>
      <c r="AF32" s="87"/>
      <c r="AG32" s="243"/>
      <c r="AH32" s="87"/>
      <c r="AI32" s="97"/>
      <c r="AJ32" s="97"/>
      <c r="AK32" s="53">
        <v>0.45833333333333331</v>
      </c>
      <c r="AL32" s="47" t="str">
        <f t="shared" si="60"/>
        <v>12</v>
      </c>
      <c r="AM32" s="47" t="str">
        <f t="shared" si="61"/>
        <v>48</v>
      </c>
      <c r="AN32" s="47" t="str">
        <f t="shared" si="62"/>
        <v>40</v>
      </c>
      <c r="AO32" s="48" t="s">
        <v>199</v>
      </c>
      <c r="AP32" s="49" t="str">
        <f t="shared" si="63"/>
        <v>12:48:40</v>
      </c>
      <c r="AQ32" s="47" t="str">
        <f t="shared" si="64"/>
        <v>12</v>
      </c>
      <c r="AR32" s="47" t="str">
        <f t="shared" si="65"/>
        <v>54</v>
      </c>
      <c r="AS32" s="47" t="str">
        <f t="shared" si="66"/>
        <v>29</v>
      </c>
      <c r="AT32" s="54">
        <v>125429</v>
      </c>
      <c r="AU32" s="49" t="str">
        <f t="shared" si="67"/>
        <v>12:54:29</v>
      </c>
      <c r="AV32" s="55">
        <f t="shared" si="68"/>
        <v>7.5462962962963009E-2</v>
      </c>
      <c r="AW32" s="51">
        <f t="shared" si="69"/>
        <v>4.0393518518518912E-3</v>
      </c>
      <c r="AX32" s="55">
        <f t="shared" si="70"/>
        <v>7.9502314814814901E-2</v>
      </c>
      <c r="AY32" s="52">
        <f t="shared" si="71"/>
        <v>11.042944785276074</v>
      </c>
      <c r="AZ32" s="52">
        <f t="shared" si="72"/>
        <v>10.481875090988501</v>
      </c>
      <c r="BA32" s="53">
        <f t="shared" si="73"/>
        <v>0.55866898148148159</v>
      </c>
      <c r="BB32" s="47" t="str">
        <f t="shared" si="74"/>
        <v>15</v>
      </c>
      <c r="BC32" s="47" t="str">
        <f t="shared" si="75"/>
        <v>19</v>
      </c>
      <c r="BD32" s="47" t="str">
        <f t="shared" si="76"/>
        <v>38</v>
      </c>
      <c r="BE32" s="54">
        <v>151938</v>
      </c>
      <c r="BF32" s="49" t="str">
        <f t="shared" si="77"/>
        <v>15:19:38</v>
      </c>
      <c r="BG32" s="47" t="str">
        <f t="shared" si="78"/>
        <v>15</v>
      </c>
      <c r="BH32" s="47" t="str">
        <f t="shared" si="79"/>
        <v>25</v>
      </c>
      <c r="BI32" s="47" t="str">
        <f t="shared" si="80"/>
        <v>14</v>
      </c>
      <c r="BJ32" s="54">
        <v>152514</v>
      </c>
      <c r="BK32" s="49" t="str">
        <f t="shared" si="81"/>
        <v>15:25:14</v>
      </c>
      <c r="BL32" s="55">
        <f t="shared" si="82"/>
        <v>7.9965277777777621E-2</v>
      </c>
      <c r="BM32" s="51">
        <f t="shared" si="83"/>
        <v>3.8888888888889417E-3</v>
      </c>
      <c r="BN32" s="55">
        <f t="shared" si="84"/>
        <v>8.3854166666666563E-2</v>
      </c>
      <c r="BO32" s="52">
        <f t="shared" si="85"/>
        <v>10.421189752496744</v>
      </c>
      <c r="BP32" s="52">
        <f t="shared" si="86"/>
        <v>9.9378881987577632</v>
      </c>
      <c r="BQ32" s="108">
        <f t="shared" si="87"/>
        <v>0.66335648148148152</v>
      </c>
      <c r="BR32" s="47" t="str">
        <f t="shared" si="88"/>
        <v/>
      </c>
      <c r="BS32" s="47" t="str">
        <f t="shared" si="89"/>
        <v/>
      </c>
      <c r="BT32" s="47" t="str">
        <f t="shared" si="90"/>
        <v/>
      </c>
      <c r="BU32" s="54"/>
      <c r="BV32" s="49" t="str">
        <f t="shared" si="91"/>
        <v>::</v>
      </c>
      <c r="BW32" s="47" t="str">
        <f t="shared" si="92"/>
        <v/>
      </c>
      <c r="BX32" s="47" t="str">
        <f t="shared" si="93"/>
        <v/>
      </c>
      <c r="BY32" s="47" t="str">
        <f t="shared" si="94"/>
        <v/>
      </c>
      <c r="BZ32" s="54"/>
      <c r="CA32" s="49" t="str">
        <f t="shared" si="95"/>
        <v>::</v>
      </c>
      <c r="CB32" s="55" t="e">
        <f t="shared" si="96"/>
        <v>#VALUE!</v>
      </c>
      <c r="CC32" s="51" t="e">
        <f t="shared" si="97"/>
        <v>#VALUE!</v>
      </c>
      <c r="CD32" s="55" t="e">
        <f t="shared" si="98"/>
        <v>#VALUE!</v>
      </c>
      <c r="CE32" s="52" t="e">
        <f t="shared" si="99"/>
        <v>#VALUE!</v>
      </c>
      <c r="CF32" s="52" t="e">
        <f t="shared" si="100"/>
        <v>#VALUE!</v>
      </c>
      <c r="CG32" s="89"/>
      <c r="CH32" s="174">
        <f t="shared" si="101"/>
        <v>10.723062029935214</v>
      </c>
      <c r="CI32" s="174">
        <f t="shared" si="102"/>
        <v>10.202635680884228</v>
      </c>
      <c r="CJ32" s="61">
        <f t="shared" si="54"/>
        <v>0.15542824074074063</v>
      </c>
      <c r="CK32" s="61">
        <f t="shared" si="103"/>
        <v>0.16335648148148146</v>
      </c>
      <c r="CL32" s="91"/>
      <c r="CM32" s="16" t="e">
        <f>-(SECOND(BV32-$BV$5)/60+MINUTE(BV32-$BV$5)+HOUR(BV32-$BV$5)*60)</f>
        <v>#VALUE!</v>
      </c>
    </row>
    <row r="33" spans="1:91" s="253" customFormat="1">
      <c r="A33" s="42">
        <f t="shared" si="51"/>
        <v>16</v>
      </c>
      <c r="B33" s="92" t="s">
        <v>62</v>
      </c>
      <c r="C33" s="92" t="s">
        <v>200</v>
      </c>
      <c r="D33" s="92" t="s">
        <v>49</v>
      </c>
      <c r="E33" s="69"/>
      <c r="F33" s="93"/>
      <c r="G33" s="93"/>
      <c r="H33" s="93"/>
      <c r="I33" s="94"/>
      <c r="J33" s="95"/>
      <c r="K33" s="93"/>
      <c r="L33" s="93"/>
      <c r="M33" s="93"/>
      <c r="N33" s="94"/>
      <c r="O33" s="95"/>
      <c r="P33" s="88"/>
      <c r="Q33" s="88"/>
      <c r="R33" s="88"/>
      <c r="S33" s="98"/>
      <c r="T33" s="98"/>
      <c r="U33" s="126"/>
      <c r="V33" s="93"/>
      <c r="W33" s="93"/>
      <c r="X33" s="93"/>
      <c r="Y33" s="94"/>
      <c r="Z33" s="95"/>
      <c r="AA33" s="93"/>
      <c r="AB33" s="93"/>
      <c r="AC33" s="93"/>
      <c r="AD33" s="94"/>
      <c r="AE33" s="95"/>
      <c r="AF33" s="88"/>
      <c r="AG33" s="88"/>
      <c r="AH33" s="88"/>
      <c r="AI33" s="98"/>
      <c r="AJ33" s="98"/>
      <c r="AK33" s="246">
        <v>0.45833333333333331</v>
      </c>
      <c r="AL33" s="244" t="str">
        <f t="shared" si="60"/>
        <v>12</v>
      </c>
      <c r="AM33" s="244" t="str">
        <f t="shared" si="61"/>
        <v>19</v>
      </c>
      <c r="AN33" s="244" t="str">
        <f t="shared" si="62"/>
        <v>12</v>
      </c>
      <c r="AO33" s="138" t="s">
        <v>201</v>
      </c>
      <c r="AP33" s="245" t="str">
        <f t="shared" si="63"/>
        <v>12:19:12</v>
      </c>
      <c r="AQ33" s="244" t="str">
        <f t="shared" si="64"/>
        <v>12</v>
      </c>
      <c r="AR33" s="244" t="str">
        <f t="shared" si="65"/>
        <v>25</v>
      </c>
      <c r="AS33" s="244" t="str">
        <f t="shared" si="66"/>
        <v>18</v>
      </c>
      <c r="AT33" s="249">
        <v>122518</v>
      </c>
      <c r="AU33" s="245" t="str">
        <f t="shared" si="67"/>
        <v>12:25:18</v>
      </c>
      <c r="AV33" s="247">
        <f t="shared" si="68"/>
        <v>5.4999999999999993E-2</v>
      </c>
      <c r="AW33" s="57">
        <f t="shared" si="69"/>
        <v>4.2361111111111072E-3</v>
      </c>
      <c r="AX33" s="247">
        <f t="shared" si="70"/>
        <v>5.9236111111111101E-2</v>
      </c>
      <c r="AY33" s="71">
        <f t="shared" si="71"/>
        <v>15.15151515151515</v>
      </c>
      <c r="AZ33" s="71">
        <f t="shared" si="72"/>
        <v>14.067995310668231</v>
      </c>
      <c r="BA33" s="246">
        <f t="shared" si="73"/>
        <v>0.53840277777777779</v>
      </c>
      <c r="BB33" s="244"/>
      <c r="BC33" s="244"/>
      <c r="BD33" s="244"/>
      <c r="BE33" s="249"/>
      <c r="BF33" s="245"/>
      <c r="BG33" s="244"/>
      <c r="BH33" s="244"/>
      <c r="BI33" s="244"/>
      <c r="BJ33" s="249"/>
      <c r="BK33" s="245"/>
      <c r="BL33" s="247"/>
      <c r="BM33" s="57"/>
      <c r="BN33" s="247"/>
      <c r="BO33" s="247"/>
      <c r="BP33" s="247"/>
      <c r="BQ33" s="127"/>
      <c r="BR33" s="244"/>
      <c r="BS33" s="244"/>
      <c r="BT33" s="244"/>
      <c r="BU33" s="249"/>
      <c r="BV33" s="245"/>
      <c r="BW33" s="244"/>
      <c r="BX33" s="244"/>
      <c r="BY33" s="244"/>
      <c r="BZ33" s="249"/>
      <c r="CA33" s="245"/>
      <c r="CB33" s="247"/>
      <c r="CC33" s="57"/>
      <c r="CD33" s="247"/>
      <c r="CE33" s="71"/>
      <c r="CF33" s="71"/>
      <c r="CG33" s="72"/>
      <c r="CH33" s="251"/>
      <c r="CI33" s="251"/>
      <c r="CJ33" s="73"/>
      <c r="CK33" s="61"/>
      <c r="CL33" s="252"/>
      <c r="CM33" s="74"/>
    </row>
    <row r="34" spans="1:91" s="253" customFormat="1">
      <c r="A34" s="42">
        <f t="shared" si="51"/>
        <v>17</v>
      </c>
      <c r="B34" s="92" t="s">
        <v>202</v>
      </c>
      <c r="C34" s="92" t="s">
        <v>74</v>
      </c>
      <c r="D34" s="92" t="s">
        <v>51</v>
      </c>
      <c r="E34" s="69"/>
      <c r="F34" s="93"/>
      <c r="G34" s="93"/>
      <c r="H34" s="93"/>
      <c r="I34" s="94"/>
      <c r="J34" s="95"/>
      <c r="K34" s="93"/>
      <c r="L34" s="93"/>
      <c r="M34" s="93"/>
      <c r="N34" s="94"/>
      <c r="O34" s="95"/>
      <c r="P34" s="88"/>
      <c r="Q34" s="88"/>
      <c r="R34" s="88"/>
      <c r="S34" s="98"/>
      <c r="T34" s="98"/>
      <c r="U34" s="126"/>
      <c r="V34" s="93"/>
      <c r="W34" s="93"/>
      <c r="X34" s="93"/>
      <c r="Y34" s="94"/>
      <c r="Z34" s="95"/>
      <c r="AA34" s="93"/>
      <c r="AB34" s="93"/>
      <c r="AC34" s="93"/>
      <c r="AD34" s="94"/>
      <c r="AE34" s="95"/>
      <c r="AF34" s="88"/>
      <c r="AG34" s="88"/>
      <c r="AH34" s="88"/>
      <c r="AI34" s="98"/>
      <c r="AJ34" s="98"/>
      <c r="AK34" s="246">
        <v>0.45833333333333331</v>
      </c>
      <c r="AL34" s="244" t="str">
        <f t="shared" si="60"/>
        <v>12</v>
      </c>
      <c r="AM34" s="244" t="str">
        <f t="shared" si="61"/>
        <v>58</v>
      </c>
      <c r="AN34" s="244" t="str">
        <f t="shared" si="62"/>
        <v>22</v>
      </c>
      <c r="AO34" s="138" t="s">
        <v>203</v>
      </c>
      <c r="AP34" s="245" t="str">
        <f t="shared" si="63"/>
        <v>12:58:22</v>
      </c>
      <c r="AQ34" s="244" t="str">
        <f t="shared" si="64"/>
        <v>13</v>
      </c>
      <c r="AR34" s="244" t="str">
        <f t="shared" si="65"/>
        <v>04</v>
      </c>
      <c r="AS34" s="244" t="str">
        <f t="shared" si="66"/>
        <v>24</v>
      </c>
      <c r="AT34" s="249">
        <v>130424</v>
      </c>
      <c r="AU34" s="245" t="str">
        <f t="shared" si="67"/>
        <v>13:04:24</v>
      </c>
      <c r="AV34" s="247">
        <f t="shared" si="68"/>
        <v>8.2199074074074063E-2</v>
      </c>
      <c r="AW34" s="57">
        <f t="shared" si="69"/>
        <v>4.1898148148148406E-3</v>
      </c>
      <c r="AX34" s="247">
        <f t="shared" si="70"/>
        <v>8.6388888888888904E-2</v>
      </c>
      <c r="AY34" s="71">
        <f t="shared" si="71"/>
        <v>10.137989298789073</v>
      </c>
      <c r="AZ34" s="71">
        <f t="shared" si="72"/>
        <v>9.6463022508038563</v>
      </c>
      <c r="BA34" s="246">
        <f t="shared" si="73"/>
        <v>0.56555555555555559</v>
      </c>
      <c r="BB34" s="244"/>
      <c r="BC34" s="244"/>
      <c r="BD34" s="244"/>
      <c r="BE34" s="249"/>
      <c r="BF34" s="245"/>
      <c r="BG34" s="244"/>
      <c r="BH34" s="244"/>
      <c r="BI34" s="244"/>
      <c r="BJ34" s="249"/>
      <c r="BK34" s="245"/>
      <c r="BL34" s="247"/>
      <c r="BM34" s="57"/>
      <c r="BN34" s="247"/>
      <c r="BO34" s="247"/>
      <c r="BP34" s="247"/>
      <c r="BQ34" s="127"/>
      <c r="BR34" s="244"/>
      <c r="BS34" s="244"/>
      <c r="BT34" s="244"/>
      <c r="BU34" s="249"/>
      <c r="BV34" s="245"/>
      <c r="BW34" s="244"/>
      <c r="BX34" s="244"/>
      <c r="BY34" s="244"/>
      <c r="BZ34" s="249"/>
      <c r="CA34" s="245"/>
      <c r="CB34" s="247"/>
      <c r="CC34" s="57"/>
      <c r="CD34" s="247"/>
      <c r="CE34" s="71"/>
      <c r="CF34" s="71"/>
      <c r="CG34" s="72"/>
      <c r="CH34" s="251"/>
      <c r="CI34" s="251"/>
      <c r="CJ34" s="73"/>
      <c r="CK34" s="61"/>
      <c r="CL34" s="252"/>
      <c r="CM34" s="74"/>
    </row>
    <row r="35" spans="1:91">
      <c r="A35" s="42">
        <f t="shared" si="51"/>
        <v>18</v>
      </c>
      <c r="B35" s="82" t="s">
        <v>69</v>
      </c>
      <c r="C35" s="82" t="s">
        <v>204</v>
      </c>
      <c r="D35" s="82"/>
      <c r="E35" s="83"/>
      <c r="F35" s="84"/>
      <c r="G35" s="84"/>
      <c r="H35" s="84"/>
      <c r="I35" s="85"/>
      <c r="J35" s="86"/>
      <c r="K35" s="84"/>
      <c r="L35" s="84"/>
      <c r="M35" s="84"/>
      <c r="N35" s="85"/>
      <c r="O35" s="86"/>
      <c r="P35" s="87"/>
      <c r="Q35" s="243"/>
      <c r="R35" s="87"/>
      <c r="S35" s="97"/>
      <c r="T35" s="97"/>
      <c r="U35" s="118"/>
      <c r="V35" s="84"/>
      <c r="W35" s="84"/>
      <c r="X35" s="84"/>
      <c r="Y35" s="85"/>
      <c r="Z35" s="86"/>
      <c r="AA35" s="84"/>
      <c r="AB35" s="84"/>
      <c r="AC35" s="84"/>
      <c r="AD35" s="85"/>
      <c r="AE35" s="86"/>
      <c r="AF35" s="87"/>
      <c r="AG35" s="243"/>
      <c r="AH35" s="87"/>
      <c r="AI35" s="97"/>
      <c r="AJ35" s="97"/>
      <c r="AK35" s="53">
        <v>0.47916666666666669</v>
      </c>
      <c r="AL35" s="47" t="str">
        <f t="shared" si="60"/>
        <v>13</v>
      </c>
      <c r="AM35" s="47" t="str">
        <f t="shared" si="61"/>
        <v>07</v>
      </c>
      <c r="AN35" s="47" t="str">
        <f t="shared" si="62"/>
        <v>43</v>
      </c>
      <c r="AO35" s="48" t="s">
        <v>205</v>
      </c>
      <c r="AP35" s="49" t="str">
        <f t="shared" si="63"/>
        <v>13:07:43</v>
      </c>
      <c r="AQ35" s="47" t="str">
        <f t="shared" si="64"/>
        <v>13</v>
      </c>
      <c r="AR35" s="47" t="str">
        <f t="shared" si="65"/>
        <v>21</v>
      </c>
      <c r="AS35" s="47" t="str">
        <f t="shared" si="66"/>
        <v>18</v>
      </c>
      <c r="AT35" s="54">
        <v>132118</v>
      </c>
      <c r="AU35" s="49" t="str">
        <f t="shared" si="67"/>
        <v>13:21:18</v>
      </c>
      <c r="AV35" s="55">
        <f t="shared" si="68"/>
        <v>6.7858796296296264E-2</v>
      </c>
      <c r="AW35" s="51">
        <f t="shared" si="69"/>
        <v>9.4328703703704386E-3</v>
      </c>
      <c r="AX35" s="55">
        <f t="shared" si="70"/>
        <v>7.7291666666666703E-2</v>
      </c>
      <c r="AY35" s="52">
        <f t="shared" si="71"/>
        <v>12.280402524304963</v>
      </c>
      <c r="AZ35" s="52">
        <f t="shared" si="72"/>
        <v>10.781671159029649</v>
      </c>
      <c r="BA35" s="53">
        <f t="shared" si="73"/>
        <v>0.57729166666666676</v>
      </c>
      <c r="BB35" s="47" t="str">
        <f t="shared" ref="BB35:BB41" si="104">LEFT(BE35,2)</f>
        <v>15</v>
      </c>
      <c r="BC35" s="47" t="str">
        <f t="shared" ref="BC35:BC41" si="105">MID(BE35,3,2)</f>
        <v>19</v>
      </c>
      <c r="BD35" s="47" t="str">
        <f t="shared" ref="BD35:BD41" si="106">RIGHT(BE35,2)</f>
        <v>36</v>
      </c>
      <c r="BE35" s="54">
        <v>151936</v>
      </c>
      <c r="BF35" s="49" t="str">
        <f t="shared" ref="BF35:BF41" si="107">CONCATENATE(BB35&amp;":"&amp;BC35&amp;":"&amp;BD35)</f>
        <v>15:19:36</v>
      </c>
      <c r="BG35" s="47" t="str">
        <f t="shared" ref="BG35:BG41" si="108">LEFT(BJ35,2)</f>
        <v>15</v>
      </c>
      <c r="BH35" s="47" t="str">
        <f t="shared" ref="BH35:BH41" si="109">MID(BJ35,3,2)</f>
        <v>31</v>
      </c>
      <c r="BI35" s="47" t="str">
        <f t="shared" ref="BI35:BI41" si="110">RIGHT(BJ35,2)</f>
        <v>20</v>
      </c>
      <c r="BJ35" s="54">
        <v>153120</v>
      </c>
      <c r="BK35" s="49" t="str">
        <f t="shared" ref="BK35:BK41" si="111">CONCATENATE(BG35&amp;":"&amp;BH35&amp;":"&amp;BI35)</f>
        <v>15:31:20</v>
      </c>
      <c r="BL35" s="55">
        <f t="shared" ref="BL35:BL41" si="112">BF35-BA35</f>
        <v>6.1319444444444371E-2</v>
      </c>
      <c r="BM35" s="51">
        <f t="shared" ref="BM35:BM41" si="113">BK35-BF35</f>
        <v>8.1481481481481266E-3</v>
      </c>
      <c r="BN35" s="55">
        <f t="shared" ref="BN35:BN41" si="114">BK35-BA35</f>
        <v>6.9467592592592498E-2</v>
      </c>
      <c r="BO35" s="52">
        <f t="shared" ref="BO35:BO41" si="115">$BA$2/(MINUTE(BL35)/60+HOUR(BL35)+SECOND(BL35)/3600)</f>
        <v>13.590033975084937</v>
      </c>
      <c r="BP35" s="52">
        <f t="shared" ref="BP35:BP41" si="116">$BA$2/(MINUTE(BN35)/60+HOUR(BN35)+SECOND(BN35)/3600)</f>
        <v>11.996001332889037</v>
      </c>
      <c r="BQ35" s="108">
        <f t="shared" ref="BQ35:BQ41" si="117">BK35+"0:30"</f>
        <v>0.66759259259259263</v>
      </c>
      <c r="BR35" s="47" t="str">
        <f t="shared" ref="BR35:BR41" si="118">LEFT(BU35,2)</f>
        <v/>
      </c>
      <c r="BS35" s="47" t="str">
        <f t="shared" ref="BS35:BS41" si="119">MID(BU35,3,2)</f>
        <v/>
      </c>
      <c r="BT35" s="47" t="str">
        <f t="shared" ref="BT35:BT41" si="120">RIGHT(BU35,2)</f>
        <v/>
      </c>
      <c r="BU35" s="54"/>
      <c r="BV35" s="49" t="str">
        <f t="shared" ref="BV35:BV41" si="121">CONCATENATE(BR35&amp;":"&amp;BS35&amp;":"&amp;BT35)</f>
        <v>::</v>
      </c>
      <c r="BW35" s="47" t="str">
        <f t="shared" ref="BW35:BW41" si="122">LEFT(BZ35,2)</f>
        <v/>
      </c>
      <c r="BX35" s="47" t="str">
        <f t="shared" ref="BX35:BX41" si="123">MID(BZ35,3,2)</f>
        <v/>
      </c>
      <c r="BY35" s="47" t="str">
        <f t="shared" ref="BY35:BY41" si="124">RIGHT(BZ35,2)</f>
        <v/>
      </c>
      <c r="BZ35" s="54"/>
      <c r="CA35" s="49" t="str">
        <f t="shared" ref="CA35:CA41" si="125">CONCATENATE(BW35&amp;":"&amp;BX35&amp;":"&amp;BY35)</f>
        <v>::</v>
      </c>
      <c r="CB35" s="55" t="e">
        <f t="shared" ref="CB35:CB41" si="126">BV35-BQ35</f>
        <v>#VALUE!</v>
      </c>
      <c r="CC35" s="51" t="e">
        <f t="shared" ref="CC35:CC41" si="127">CA35-BV35</f>
        <v>#VALUE!</v>
      </c>
      <c r="CD35" s="55" t="e">
        <f t="shared" ref="CD35:CD41" si="128">CA35-BQ35</f>
        <v>#VALUE!</v>
      </c>
      <c r="CE35" s="52" t="e">
        <f t="shared" ref="CE35:CE41" si="129">$BQ$2/(MINUTE(CB35)/60+HOUR(CB35)+SECOND(CB35)/3600)</f>
        <v>#VALUE!</v>
      </c>
      <c r="CF35" s="52" t="e">
        <f t="shared" ref="CF35:CF41" si="130">$BQ$2/(MINUTE(CD35)/60+HOUR(CD35)+SECOND(CD35)/3600)</f>
        <v>#VALUE!</v>
      </c>
      <c r="CG35" s="89"/>
      <c r="CH35" s="174">
        <f>$CK$17/(MINUTE(CJ35)/60+HOUR(CJ35)+SECOND(CJ35)/3600)</f>
        <v>12.902069707015499</v>
      </c>
      <c r="CI35" s="174">
        <f t="shared" ref="CI35:CI41" si="131">$CK$17/(MINUTE(CK35)/60+HOUR(CK35)+SECOND(CK35)/3600)</f>
        <v>11.356466876971609</v>
      </c>
      <c r="CJ35" s="61">
        <f t="shared" ref="CJ35:CJ41" si="132">P35+AF35+AV35+BL35</f>
        <v>0.12917824074074064</v>
      </c>
      <c r="CK35" s="61">
        <f t="shared" si="103"/>
        <v>0.1467592592592592</v>
      </c>
      <c r="CL35" s="91"/>
      <c r="CM35" s="16"/>
    </row>
    <row r="36" spans="1:91">
      <c r="A36" s="42">
        <f t="shared" si="51"/>
        <v>19</v>
      </c>
      <c r="B36" s="82" t="s">
        <v>206</v>
      </c>
      <c r="C36" s="82" t="s">
        <v>207</v>
      </c>
      <c r="D36" s="82"/>
      <c r="E36" s="83"/>
      <c r="F36" s="84"/>
      <c r="G36" s="84"/>
      <c r="H36" s="84"/>
      <c r="I36" s="85"/>
      <c r="J36" s="86"/>
      <c r="K36" s="84"/>
      <c r="L36" s="84"/>
      <c r="M36" s="84"/>
      <c r="N36" s="85"/>
      <c r="O36" s="86"/>
      <c r="P36" s="87"/>
      <c r="Q36" s="243"/>
      <c r="R36" s="87"/>
      <c r="S36" s="97"/>
      <c r="T36" s="97"/>
      <c r="U36" s="118"/>
      <c r="V36" s="84"/>
      <c r="W36" s="84"/>
      <c r="X36" s="84"/>
      <c r="Y36" s="85"/>
      <c r="Z36" s="86"/>
      <c r="AA36" s="84"/>
      <c r="AB36" s="84"/>
      <c r="AC36" s="84"/>
      <c r="AD36" s="85"/>
      <c r="AE36" s="86"/>
      <c r="AF36" s="87"/>
      <c r="AG36" s="243"/>
      <c r="AH36" s="87"/>
      <c r="AI36" s="97"/>
      <c r="AJ36" s="97"/>
      <c r="AK36" s="53">
        <v>0.47916666666666669</v>
      </c>
      <c r="AL36" s="47" t="str">
        <f t="shared" si="60"/>
        <v>13</v>
      </c>
      <c r="AM36" s="47" t="str">
        <f t="shared" si="61"/>
        <v>07</v>
      </c>
      <c r="AN36" s="47" t="str">
        <f t="shared" si="62"/>
        <v>42</v>
      </c>
      <c r="AO36" s="48" t="s">
        <v>208</v>
      </c>
      <c r="AP36" s="49" t="str">
        <f t="shared" si="63"/>
        <v>13:07:42</v>
      </c>
      <c r="AQ36" s="47" t="str">
        <f t="shared" si="64"/>
        <v>13</v>
      </c>
      <c r="AR36" s="47" t="str">
        <f t="shared" si="65"/>
        <v>15</v>
      </c>
      <c r="AS36" s="47" t="str">
        <f t="shared" si="66"/>
        <v>29</v>
      </c>
      <c r="AT36" s="54">
        <v>131529</v>
      </c>
      <c r="AU36" s="49" t="str">
        <f t="shared" si="67"/>
        <v>13:15:29</v>
      </c>
      <c r="AV36" s="55">
        <f t="shared" si="68"/>
        <v>6.7847222222222225E-2</v>
      </c>
      <c r="AW36" s="51">
        <f t="shared" si="69"/>
        <v>5.4050925925925863E-3</v>
      </c>
      <c r="AX36" s="55">
        <f t="shared" si="70"/>
        <v>7.3252314814814812E-2</v>
      </c>
      <c r="AY36" s="52">
        <f t="shared" si="71"/>
        <v>12.282497441146365</v>
      </c>
      <c r="AZ36" s="52">
        <f t="shared" si="72"/>
        <v>11.376204771685892</v>
      </c>
      <c r="BA36" s="53">
        <f t="shared" si="73"/>
        <v>0.57325231481481487</v>
      </c>
      <c r="BB36" s="47" t="str">
        <f t="shared" si="104"/>
        <v>15</v>
      </c>
      <c r="BC36" s="47" t="str">
        <f t="shared" si="105"/>
        <v>19</v>
      </c>
      <c r="BD36" s="47" t="str">
        <f t="shared" si="106"/>
        <v>37</v>
      </c>
      <c r="BE36" s="54">
        <v>151937</v>
      </c>
      <c r="BF36" s="49" t="str">
        <f t="shared" si="107"/>
        <v>15:19:37</v>
      </c>
      <c r="BG36" s="47" t="str">
        <f t="shared" si="108"/>
        <v>15</v>
      </c>
      <c r="BH36" s="47" t="str">
        <f t="shared" si="109"/>
        <v>26</v>
      </c>
      <c r="BI36" s="47" t="str">
        <f t="shared" si="110"/>
        <v>21</v>
      </c>
      <c r="BJ36" s="54">
        <v>152621</v>
      </c>
      <c r="BK36" s="49" t="str">
        <f t="shared" si="111"/>
        <v>15:26:21</v>
      </c>
      <c r="BL36" s="55">
        <f t="shared" si="112"/>
        <v>6.5370370370370301E-2</v>
      </c>
      <c r="BM36" s="51">
        <f t="shared" si="113"/>
        <v>4.6759259259259167E-3</v>
      </c>
      <c r="BN36" s="55">
        <f t="shared" si="114"/>
        <v>7.0046296296296218E-2</v>
      </c>
      <c r="BO36" s="52">
        <f t="shared" si="115"/>
        <v>12.74787535410765</v>
      </c>
      <c r="BP36" s="52">
        <f t="shared" si="116"/>
        <v>11.896893588896233</v>
      </c>
      <c r="BQ36" s="108">
        <f t="shared" si="117"/>
        <v>0.66413194444444446</v>
      </c>
      <c r="BR36" s="47" t="str">
        <f t="shared" si="118"/>
        <v/>
      </c>
      <c r="BS36" s="47" t="str">
        <f t="shared" si="119"/>
        <v/>
      </c>
      <c r="BT36" s="47" t="str">
        <f t="shared" si="120"/>
        <v/>
      </c>
      <c r="BU36" s="54"/>
      <c r="BV36" s="49" t="str">
        <f t="shared" si="121"/>
        <v>::</v>
      </c>
      <c r="BW36" s="47" t="str">
        <f t="shared" si="122"/>
        <v/>
      </c>
      <c r="BX36" s="47" t="str">
        <f t="shared" si="123"/>
        <v/>
      </c>
      <c r="BY36" s="47" t="str">
        <f t="shared" si="124"/>
        <v/>
      </c>
      <c r="BZ36" s="54"/>
      <c r="CA36" s="49" t="str">
        <f t="shared" si="125"/>
        <v>::</v>
      </c>
      <c r="CB36" s="55" t="e">
        <f t="shared" si="126"/>
        <v>#VALUE!</v>
      </c>
      <c r="CC36" s="51" t="e">
        <f t="shared" si="127"/>
        <v>#VALUE!</v>
      </c>
      <c r="CD36" s="55" t="e">
        <f t="shared" si="128"/>
        <v>#VALUE!</v>
      </c>
      <c r="CE36" s="52" t="e">
        <f t="shared" si="129"/>
        <v>#VALUE!</v>
      </c>
      <c r="CF36" s="52" t="e">
        <f t="shared" si="130"/>
        <v>#VALUE!</v>
      </c>
      <c r="CG36" s="89"/>
      <c r="CH36" s="174">
        <f t="shared" ref="CH36:CH41" si="133">$CK$17/(MINUTE(CJ36)/60+HOUR(CJ36)+SECOND(CJ36)/3600)</f>
        <v>12.510860121633364</v>
      </c>
      <c r="CI36" s="174">
        <f t="shared" si="131"/>
        <v>11.630724497213471</v>
      </c>
      <c r="CJ36" s="61">
        <f>P36+AF36+AV36+BL36</f>
        <v>0.13321759259259253</v>
      </c>
      <c r="CK36" s="61">
        <f t="shared" si="103"/>
        <v>0.14329861111111103</v>
      </c>
      <c r="CL36" s="91"/>
      <c r="CM36" s="16"/>
    </row>
    <row r="37" spans="1:91">
      <c r="A37" s="42">
        <f t="shared" si="51"/>
        <v>20</v>
      </c>
      <c r="B37" s="82" t="s">
        <v>209</v>
      </c>
      <c r="C37" s="82" t="s">
        <v>210</v>
      </c>
      <c r="D37" s="82"/>
      <c r="E37" s="83"/>
      <c r="F37" s="84"/>
      <c r="G37" s="84"/>
      <c r="H37" s="84"/>
      <c r="I37" s="85"/>
      <c r="J37" s="86"/>
      <c r="K37" s="84"/>
      <c r="L37" s="84"/>
      <c r="M37" s="84"/>
      <c r="N37" s="85"/>
      <c r="O37" s="86"/>
      <c r="P37" s="87"/>
      <c r="Q37" s="243"/>
      <c r="R37" s="87"/>
      <c r="S37" s="97"/>
      <c r="T37" s="97"/>
      <c r="U37" s="118"/>
      <c r="V37" s="84"/>
      <c r="W37" s="84"/>
      <c r="X37" s="84"/>
      <c r="Y37" s="85"/>
      <c r="Z37" s="86"/>
      <c r="AA37" s="84"/>
      <c r="AB37" s="84"/>
      <c r="AC37" s="84"/>
      <c r="AD37" s="85"/>
      <c r="AE37" s="86"/>
      <c r="AF37" s="87"/>
      <c r="AG37" s="243"/>
      <c r="AH37" s="87"/>
      <c r="AI37" s="97"/>
      <c r="AJ37" s="97"/>
      <c r="AK37" s="53">
        <v>0.47916666666666669</v>
      </c>
      <c r="AL37" s="47" t="str">
        <f t="shared" si="60"/>
        <v>13</v>
      </c>
      <c r="AM37" s="47" t="str">
        <f t="shared" si="61"/>
        <v>18</v>
      </c>
      <c r="AN37" s="47" t="str">
        <f t="shared" si="62"/>
        <v>11</v>
      </c>
      <c r="AO37" s="48" t="s">
        <v>211</v>
      </c>
      <c r="AP37" s="49" t="str">
        <f t="shared" si="63"/>
        <v>13:18:11</v>
      </c>
      <c r="AQ37" s="47" t="str">
        <f t="shared" si="64"/>
        <v>13</v>
      </c>
      <c r="AR37" s="47" t="str">
        <f t="shared" si="65"/>
        <v>25</v>
      </c>
      <c r="AS37" s="47" t="str">
        <f t="shared" si="66"/>
        <v>29</v>
      </c>
      <c r="AT37" s="54">
        <v>132529</v>
      </c>
      <c r="AU37" s="49" t="str">
        <f t="shared" si="67"/>
        <v>13:25:29</v>
      </c>
      <c r="AV37" s="55">
        <f t="shared" si="68"/>
        <v>7.5127314814814772E-2</v>
      </c>
      <c r="AW37" s="51">
        <f t="shared" si="69"/>
        <v>5.0694444444444597E-3</v>
      </c>
      <c r="AX37" s="55">
        <f t="shared" si="70"/>
        <v>8.0196759259259232E-2</v>
      </c>
      <c r="AY37" s="52">
        <f t="shared" si="71"/>
        <v>11.092281620705592</v>
      </c>
      <c r="AZ37" s="52">
        <f t="shared" si="72"/>
        <v>10.391109828258047</v>
      </c>
      <c r="BA37" s="53">
        <f t="shared" si="73"/>
        <v>0.58019675925925929</v>
      </c>
      <c r="BB37" s="47" t="str">
        <f t="shared" si="104"/>
        <v>15</v>
      </c>
      <c r="BC37" s="47" t="str">
        <f t="shared" si="105"/>
        <v>14</v>
      </c>
      <c r="BD37" s="47" t="str">
        <f t="shared" si="106"/>
        <v>46</v>
      </c>
      <c r="BE37" s="54">
        <v>151446</v>
      </c>
      <c r="BF37" s="49" t="str">
        <f t="shared" si="107"/>
        <v>15:14:46</v>
      </c>
      <c r="BG37" s="47" t="str">
        <f t="shared" si="108"/>
        <v>15</v>
      </c>
      <c r="BH37" s="47" t="str">
        <f t="shared" si="109"/>
        <v>22</v>
      </c>
      <c r="BI37" s="47" t="str">
        <f t="shared" si="110"/>
        <v>05</v>
      </c>
      <c r="BJ37" s="54">
        <v>152205</v>
      </c>
      <c r="BK37" s="49" t="str">
        <f t="shared" si="111"/>
        <v>15:22:05</v>
      </c>
      <c r="BL37" s="55">
        <f t="shared" si="112"/>
        <v>5.5057870370370354E-2</v>
      </c>
      <c r="BM37" s="51">
        <f t="shared" si="113"/>
        <v>5.0810185185184986E-3</v>
      </c>
      <c r="BN37" s="55">
        <f t="shared" si="114"/>
        <v>6.0138888888888853E-2</v>
      </c>
      <c r="BO37" s="52">
        <f t="shared" si="115"/>
        <v>15.135589657347067</v>
      </c>
      <c r="BP37" s="52">
        <f t="shared" si="116"/>
        <v>13.856812933025404</v>
      </c>
      <c r="BQ37" s="108">
        <f t="shared" si="117"/>
        <v>0.66116898148148151</v>
      </c>
      <c r="BR37" s="47" t="str">
        <f t="shared" si="118"/>
        <v/>
      </c>
      <c r="BS37" s="47" t="str">
        <f t="shared" si="119"/>
        <v/>
      </c>
      <c r="BT37" s="47" t="str">
        <f t="shared" si="120"/>
        <v/>
      </c>
      <c r="BU37" s="54"/>
      <c r="BV37" s="49" t="str">
        <f t="shared" si="121"/>
        <v>::</v>
      </c>
      <c r="BW37" s="47" t="str">
        <f t="shared" si="122"/>
        <v/>
      </c>
      <c r="BX37" s="47" t="str">
        <f t="shared" si="123"/>
        <v/>
      </c>
      <c r="BY37" s="47" t="str">
        <f t="shared" si="124"/>
        <v/>
      </c>
      <c r="BZ37" s="54"/>
      <c r="CA37" s="49" t="str">
        <f t="shared" si="125"/>
        <v>::</v>
      </c>
      <c r="CB37" s="55" t="e">
        <f t="shared" si="126"/>
        <v>#VALUE!</v>
      </c>
      <c r="CC37" s="51" t="e">
        <f t="shared" si="127"/>
        <v>#VALUE!</v>
      </c>
      <c r="CD37" s="55" t="e">
        <f t="shared" si="128"/>
        <v>#VALUE!</v>
      </c>
      <c r="CE37" s="52" t="e">
        <f t="shared" si="129"/>
        <v>#VALUE!</v>
      </c>
      <c r="CF37" s="52" t="e">
        <f t="shared" si="130"/>
        <v>#VALUE!</v>
      </c>
      <c r="CG37" s="89"/>
      <c r="CH37" s="174">
        <f t="shared" si="133"/>
        <v>12.802275960170697</v>
      </c>
      <c r="CI37" s="174">
        <f t="shared" si="131"/>
        <v>11.876288659793813</v>
      </c>
      <c r="CJ37" s="61">
        <f t="shared" si="132"/>
        <v>0.13018518518518513</v>
      </c>
      <c r="CK37" s="61">
        <f t="shared" si="103"/>
        <v>0.14033564814814808</v>
      </c>
      <c r="CL37" s="91"/>
      <c r="CM37" s="16"/>
    </row>
    <row r="38" spans="1:91">
      <c r="A38" s="42">
        <f t="shared" si="51"/>
        <v>21</v>
      </c>
      <c r="B38" s="82" t="s">
        <v>212</v>
      </c>
      <c r="C38" s="82" t="s">
        <v>213</v>
      </c>
      <c r="D38" s="82"/>
      <c r="E38" s="83"/>
      <c r="F38" s="84"/>
      <c r="G38" s="84"/>
      <c r="H38" s="84"/>
      <c r="I38" s="85"/>
      <c r="J38" s="86"/>
      <c r="K38" s="84"/>
      <c r="L38" s="84"/>
      <c r="M38" s="84"/>
      <c r="N38" s="85"/>
      <c r="O38" s="86"/>
      <c r="P38" s="87"/>
      <c r="Q38" s="243"/>
      <c r="R38" s="87"/>
      <c r="S38" s="97"/>
      <c r="T38" s="97"/>
      <c r="U38" s="118"/>
      <c r="V38" s="84"/>
      <c r="W38" s="84"/>
      <c r="X38" s="84"/>
      <c r="Y38" s="85"/>
      <c r="Z38" s="86"/>
      <c r="AA38" s="84"/>
      <c r="AB38" s="84"/>
      <c r="AC38" s="84"/>
      <c r="AD38" s="85"/>
      <c r="AE38" s="86"/>
      <c r="AF38" s="87"/>
      <c r="AG38" s="243"/>
      <c r="AH38" s="87"/>
      <c r="AI38" s="97"/>
      <c r="AJ38" s="97"/>
      <c r="AK38" s="53">
        <v>0.47916666666666669</v>
      </c>
      <c r="AL38" s="47" t="str">
        <f t="shared" si="60"/>
        <v>13</v>
      </c>
      <c r="AM38" s="47" t="str">
        <f t="shared" si="61"/>
        <v>16</v>
      </c>
      <c r="AN38" s="47" t="str">
        <f t="shared" si="62"/>
        <v>13</v>
      </c>
      <c r="AO38" s="48" t="s">
        <v>214</v>
      </c>
      <c r="AP38" s="49" t="str">
        <f t="shared" si="63"/>
        <v>13:16:13</v>
      </c>
      <c r="AQ38" s="47" t="str">
        <f t="shared" si="64"/>
        <v>13</v>
      </c>
      <c r="AR38" s="47" t="str">
        <f t="shared" si="65"/>
        <v>21</v>
      </c>
      <c r="AS38" s="47" t="str">
        <f t="shared" si="66"/>
        <v>51</v>
      </c>
      <c r="AT38" s="54">
        <v>132151</v>
      </c>
      <c r="AU38" s="49" t="str">
        <f t="shared" si="67"/>
        <v>13:21:51</v>
      </c>
      <c r="AV38" s="55">
        <f t="shared" si="68"/>
        <v>7.3761574074074077E-2</v>
      </c>
      <c r="AW38" s="51">
        <f t="shared" si="69"/>
        <v>3.9120370370370194E-3</v>
      </c>
      <c r="AX38" s="55">
        <f t="shared" si="70"/>
        <v>7.7673611111111096E-2</v>
      </c>
      <c r="AY38" s="52">
        <f t="shared" si="71"/>
        <v>11.297662011611488</v>
      </c>
      <c r="AZ38" s="52">
        <f t="shared" si="72"/>
        <v>10.728654447921322</v>
      </c>
      <c r="BA38" s="53">
        <f t="shared" si="73"/>
        <v>0.57767361111111115</v>
      </c>
      <c r="BB38" s="47" t="str">
        <f t="shared" si="104"/>
        <v>15</v>
      </c>
      <c r="BC38" s="47" t="str">
        <f t="shared" si="105"/>
        <v>12</v>
      </c>
      <c r="BD38" s="47" t="str">
        <f t="shared" si="106"/>
        <v>31</v>
      </c>
      <c r="BE38" s="54">
        <v>151231</v>
      </c>
      <c r="BF38" s="49" t="str">
        <f t="shared" si="107"/>
        <v>15:12:31</v>
      </c>
      <c r="BG38" s="47" t="str">
        <f t="shared" si="108"/>
        <v>15</v>
      </c>
      <c r="BH38" s="47" t="str">
        <f t="shared" si="109"/>
        <v>18</v>
      </c>
      <c r="BI38" s="47" t="str">
        <f t="shared" si="110"/>
        <v>02</v>
      </c>
      <c r="BJ38" s="54">
        <v>151802</v>
      </c>
      <c r="BK38" s="49" t="str">
        <f t="shared" si="111"/>
        <v>15:18:02</v>
      </c>
      <c r="BL38" s="55">
        <f t="shared" si="112"/>
        <v>5.6018518518518468E-2</v>
      </c>
      <c r="BM38" s="51">
        <f t="shared" si="113"/>
        <v>3.8310185185185253E-3</v>
      </c>
      <c r="BN38" s="55">
        <f t="shared" si="114"/>
        <v>5.9849537037036993E-2</v>
      </c>
      <c r="BO38" s="52">
        <f t="shared" si="115"/>
        <v>14.876033057851242</v>
      </c>
      <c r="BP38" s="52">
        <f t="shared" si="116"/>
        <v>13.923805840263006</v>
      </c>
      <c r="BQ38" s="108">
        <f t="shared" si="117"/>
        <v>0.65835648148148151</v>
      </c>
      <c r="BR38" s="47" t="str">
        <f t="shared" si="118"/>
        <v/>
      </c>
      <c r="BS38" s="47" t="str">
        <f t="shared" si="119"/>
        <v/>
      </c>
      <c r="BT38" s="47" t="str">
        <f t="shared" si="120"/>
        <v/>
      </c>
      <c r="BU38" s="54"/>
      <c r="BV38" s="49" t="str">
        <f t="shared" si="121"/>
        <v>::</v>
      </c>
      <c r="BW38" s="47" t="str">
        <f t="shared" si="122"/>
        <v/>
      </c>
      <c r="BX38" s="47" t="str">
        <f t="shared" si="123"/>
        <v/>
      </c>
      <c r="BY38" s="47" t="str">
        <f t="shared" si="124"/>
        <v/>
      </c>
      <c r="BZ38" s="54"/>
      <c r="CA38" s="49" t="str">
        <f t="shared" si="125"/>
        <v>::</v>
      </c>
      <c r="CB38" s="55" t="e">
        <f t="shared" si="126"/>
        <v>#VALUE!</v>
      </c>
      <c r="CC38" s="51" t="e">
        <f t="shared" si="127"/>
        <v>#VALUE!</v>
      </c>
      <c r="CD38" s="55" t="e">
        <f t="shared" si="128"/>
        <v>#VALUE!</v>
      </c>
      <c r="CE38" s="52" t="e">
        <f t="shared" si="129"/>
        <v>#VALUE!</v>
      </c>
      <c r="CF38" s="52" t="e">
        <f t="shared" si="130"/>
        <v>#VALUE!</v>
      </c>
      <c r="CG38" s="89"/>
      <c r="CH38" s="174">
        <f t="shared" si="133"/>
        <v>12.842236689556763</v>
      </c>
      <c r="CI38" s="174">
        <f t="shared" si="131"/>
        <v>12.1191718565898</v>
      </c>
      <c r="CJ38" s="61">
        <f t="shared" si="132"/>
        <v>0.12978009259259254</v>
      </c>
      <c r="CK38" s="61">
        <f t="shared" si="103"/>
        <v>0.13752314814814809</v>
      </c>
      <c r="CL38" s="91"/>
      <c r="CM38" s="16"/>
    </row>
    <row r="39" spans="1:91">
      <c r="A39" s="42">
        <f t="shared" si="51"/>
        <v>22</v>
      </c>
      <c r="B39" s="82" t="s">
        <v>215</v>
      </c>
      <c r="C39" s="82" t="s">
        <v>70</v>
      </c>
      <c r="D39" s="82"/>
      <c r="E39" s="83"/>
      <c r="F39" s="84"/>
      <c r="G39" s="84"/>
      <c r="H39" s="84"/>
      <c r="I39" s="85"/>
      <c r="J39" s="86"/>
      <c r="K39" s="84"/>
      <c r="L39" s="84"/>
      <c r="M39" s="84"/>
      <c r="N39" s="85"/>
      <c r="O39" s="86"/>
      <c r="P39" s="87"/>
      <c r="Q39" s="243"/>
      <c r="R39" s="87"/>
      <c r="S39" s="97"/>
      <c r="T39" s="97"/>
      <c r="U39" s="118"/>
      <c r="V39" s="84"/>
      <c r="W39" s="84"/>
      <c r="X39" s="84"/>
      <c r="Y39" s="85"/>
      <c r="Z39" s="86"/>
      <c r="AA39" s="84"/>
      <c r="AB39" s="84"/>
      <c r="AC39" s="84"/>
      <c r="AD39" s="85"/>
      <c r="AE39" s="86"/>
      <c r="AF39" s="87"/>
      <c r="AG39" s="243"/>
      <c r="AH39" s="87"/>
      <c r="AI39" s="97"/>
      <c r="AJ39" s="97"/>
      <c r="AK39" s="53">
        <v>0.47916666666666669</v>
      </c>
      <c r="AL39" s="47" t="str">
        <f t="shared" si="60"/>
        <v>12</v>
      </c>
      <c r="AM39" s="47" t="str">
        <f t="shared" si="61"/>
        <v>52</v>
      </c>
      <c r="AN39" s="47" t="str">
        <f t="shared" si="62"/>
        <v>30</v>
      </c>
      <c r="AO39" s="48" t="s">
        <v>216</v>
      </c>
      <c r="AP39" s="49" t="str">
        <f t="shared" si="63"/>
        <v>12:52:30</v>
      </c>
      <c r="AQ39" s="47" t="str">
        <f t="shared" si="64"/>
        <v>12</v>
      </c>
      <c r="AR39" s="47" t="str">
        <f t="shared" si="65"/>
        <v>59</v>
      </c>
      <c r="AS39" s="47" t="str">
        <f t="shared" si="66"/>
        <v>27</v>
      </c>
      <c r="AT39" s="54">
        <v>125927</v>
      </c>
      <c r="AU39" s="49" t="str">
        <f t="shared" si="67"/>
        <v>12:59:27</v>
      </c>
      <c r="AV39" s="55">
        <f t="shared" si="68"/>
        <v>5.7291666666666685E-2</v>
      </c>
      <c r="AW39" s="51">
        <f t="shared" si="69"/>
        <v>4.8263888888888662E-3</v>
      </c>
      <c r="AX39" s="55">
        <f t="shared" si="70"/>
        <v>6.2118055555555551E-2</v>
      </c>
      <c r="AY39" s="52">
        <f t="shared" si="71"/>
        <v>14.545454545454545</v>
      </c>
      <c r="AZ39" s="52">
        <f t="shared" si="72"/>
        <v>13.415315818893236</v>
      </c>
      <c r="BA39" s="53">
        <f t="shared" si="73"/>
        <v>0.56211805555555561</v>
      </c>
      <c r="BB39" s="47" t="str">
        <f t="shared" si="104"/>
        <v>14</v>
      </c>
      <c r="BC39" s="47" t="str">
        <f t="shared" si="105"/>
        <v>54</v>
      </c>
      <c r="BD39" s="47" t="str">
        <f t="shared" si="106"/>
        <v>50</v>
      </c>
      <c r="BE39" s="54">
        <v>145450</v>
      </c>
      <c r="BF39" s="49" t="str">
        <f t="shared" si="107"/>
        <v>14:54:50</v>
      </c>
      <c r="BG39" s="47" t="str">
        <f t="shared" si="108"/>
        <v>14</v>
      </c>
      <c r="BH39" s="47" t="str">
        <f t="shared" si="109"/>
        <v>59</v>
      </c>
      <c r="BI39" s="47" t="str">
        <f t="shared" si="110"/>
        <v>56</v>
      </c>
      <c r="BJ39" s="54">
        <v>145956</v>
      </c>
      <c r="BK39" s="49" t="str">
        <f t="shared" si="111"/>
        <v>14:59:56</v>
      </c>
      <c r="BL39" s="55">
        <f t="shared" si="112"/>
        <v>5.9293981481481461E-2</v>
      </c>
      <c r="BM39" s="51">
        <f t="shared" si="113"/>
        <v>3.5416666666666652E-3</v>
      </c>
      <c r="BN39" s="55">
        <f t="shared" si="114"/>
        <v>6.2835648148148127E-2</v>
      </c>
      <c r="BO39" s="52">
        <f t="shared" si="115"/>
        <v>14.05426507905524</v>
      </c>
      <c r="BP39" s="52">
        <f t="shared" si="116"/>
        <v>13.262110885982686</v>
      </c>
      <c r="BQ39" s="108">
        <f t="shared" si="117"/>
        <v>0.6457870370370371</v>
      </c>
      <c r="BR39" s="47" t="str">
        <f t="shared" si="118"/>
        <v/>
      </c>
      <c r="BS39" s="47" t="str">
        <f t="shared" si="119"/>
        <v/>
      </c>
      <c r="BT39" s="47" t="str">
        <f t="shared" si="120"/>
        <v/>
      </c>
      <c r="BU39" s="54"/>
      <c r="BV39" s="49" t="str">
        <f t="shared" si="121"/>
        <v>::</v>
      </c>
      <c r="BW39" s="47" t="str">
        <f t="shared" si="122"/>
        <v/>
      </c>
      <c r="BX39" s="47" t="str">
        <f t="shared" si="123"/>
        <v/>
      </c>
      <c r="BY39" s="47" t="str">
        <f t="shared" si="124"/>
        <v/>
      </c>
      <c r="BZ39" s="54"/>
      <c r="CA39" s="49" t="str">
        <f t="shared" si="125"/>
        <v>::</v>
      </c>
      <c r="CB39" s="55" t="e">
        <f t="shared" si="126"/>
        <v>#VALUE!</v>
      </c>
      <c r="CC39" s="51" t="e">
        <f t="shared" si="127"/>
        <v>#VALUE!</v>
      </c>
      <c r="CD39" s="55" t="e">
        <f t="shared" si="128"/>
        <v>#VALUE!</v>
      </c>
      <c r="CE39" s="52" t="e">
        <f t="shared" si="129"/>
        <v>#VALUE!</v>
      </c>
      <c r="CF39" s="52" t="e">
        <f t="shared" si="130"/>
        <v>#VALUE!</v>
      </c>
      <c r="CG39" s="89"/>
      <c r="CH39" s="174">
        <f t="shared" si="133"/>
        <v>14.295641814752308</v>
      </c>
      <c r="CI39" s="174">
        <f t="shared" si="131"/>
        <v>13.338273434605409</v>
      </c>
      <c r="CJ39" s="61">
        <f t="shared" si="132"/>
        <v>0.11658564814814815</v>
      </c>
      <c r="CK39" s="61">
        <f t="shared" si="103"/>
        <v>0.12495370370370368</v>
      </c>
      <c r="CL39" s="91"/>
      <c r="CM39" s="16"/>
    </row>
    <row r="40" spans="1:91">
      <c r="A40" s="42">
        <f t="shared" si="51"/>
        <v>23</v>
      </c>
      <c r="B40" s="82" t="s">
        <v>217</v>
      </c>
      <c r="C40" s="82" t="s">
        <v>218</v>
      </c>
      <c r="D40" s="82"/>
      <c r="E40" s="83"/>
      <c r="F40" s="84"/>
      <c r="G40" s="84"/>
      <c r="H40" s="84"/>
      <c r="I40" s="85"/>
      <c r="J40" s="86"/>
      <c r="K40" s="84"/>
      <c r="L40" s="84"/>
      <c r="M40" s="84"/>
      <c r="N40" s="85"/>
      <c r="O40" s="86"/>
      <c r="P40" s="87"/>
      <c r="Q40" s="243"/>
      <c r="R40" s="87"/>
      <c r="S40" s="97"/>
      <c r="T40" s="97"/>
      <c r="U40" s="118"/>
      <c r="V40" s="84"/>
      <c r="W40" s="84"/>
      <c r="X40" s="84"/>
      <c r="Y40" s="85"/>
      <c r="Z40" s="86"/>
      <c r="AA40" s="84"/>
      <c r="AB40" s="84"/>
      <c r="AC40" s="84"/>
      <c r="AD40" s="85"/>
      <c r="AE40" s="86"/>
      <c r="AF40" s="87"/>
      <c r="AG40" s="243"/>
      <c r="AH40" s="87"/>
      <c r="AI40" s="97"/>
      <c r="AJ40" s="97"/>
      <c r="AK40" s="53">
        <v>0.47916666666666669</v>
      </c>
      <c r="AL40" s="47" t="str">
        <f t="shared" si="60"/>
        <v>12</v>
      </c>
      <c r="AM40" s="47" t="str">
        <f t="shared" si="61"/>
        <v>50</v>
      </c>
      <c r="AN40" s="47" t="str">
        <f t="shared" si="62"/>
        <v>17</v>
      </c>
      <c r="AO40" s="48" t="s">
        <v>219</v>
      </c>
      <c r="AP40" s="49" t="str">
        <f t="shared" si="63"/>
        <v>12:50:17</v>
      </c>
      <c r="AQ40" s="47" t="str">
        <f t="shared" si="64"/>
        <v>12</v>
      </c>
      <c r="AR40" s="47" t="str">
        <f t="shared" si="65"/>
        <v>56</v>
      </c>
      <c r="AS40" s="47" t="str">
        <f t="shared" si="66"/>
        <v>15</v>
      </c>
      <c r="AT40" s="54">
        <v>125615</v>
      </c>
      <c r="AU40" s="49" t="str">
        <f t="shared" si="67"/>
        <v>12:56:15</v>
      </c>
      <c r="AV40" s="55">
        <f t="shared" si="68"/>
        <v>5.5752314814814852E-2</v>
      </c>
      <c r="AW40" s="51">
        <f t="shared" si="69"/>
        <v>4.1435185185184631E-3</v>
      </c>
      <c r="AX40" s="55">
        <f t="shared" si="70"/>
        <v>5.9895833333333315E-2</v>
      </c>
      <c r="AY40" s="52">
        <f t="shared" si="71"/>
        <v>14.94706248702512</v>
      </c>
      <c r="AZ40" s="52">
        <f t="shared" si="72"/>
        <v>13.913043478260869</v>
      </c>
      <c r="BA40" s="53">
        <f t="shared" si="73"/>
        <v>0.55989583333333337</v>
      </c>
      <c r="BB40" s="47" t="str">
        <f t="shared" si="104"/>
        <v>14</v>
      </c>
      <c r="BC40" s="47" t="str">
        <f t="shared" si="105"/>
        <v>38</v>
      </c>
      <c r="BD40" s="47" t="str">
        <f t="shared" si="106"/>
        <v>35</v>
      </c>
      <c r="BE40" s="54">
        <v>143835</v>
      </c>
      <c r="BF40" s="49" t="str">
        <f t="shared" si="107"/>
        <v>14:38:35</v>
      </c>
      <c r="BG40" s="47" t="str">
        <f t="shared" si="108"/>
        <v>14</v>
      </c>
      <c r="BH40" s="47" t="str">
        <f t="shared" si="109"/>
        <v>44</v>
      </c>
      <c r="BI40" s="47" t="str">
        <f t="shared" si="110"/>
        <v>02</v>
      </c>
      <c r="BJ40" s="54">
        <v>144402</v>
      </c>
      <c r="BK40" s="49" t="str">
        <f t="shared" si="111"/>
        <v>14:44:02</v>
      </c>
      <c r="BL40" s="55">
        <f t="shared" si="112"/>
        <v>5.0231481481481488E-2</v>
      </c>
      <c r="BM40" s="51">
        <f t="shared" si="113"/>
        <v>3.7847222222221477E-3</v>
      </c>
      <c r="BN40" s="55">
        <f t="shared" si="114"/>
        <v>5.4016203703703636E-2</v>
      </c>
      <c r="BO40" s="52">
        <f t="shared" si="115"/>
        <v>16.589861751152075</v>
      </c>
      <c r="BP40" s="52">
        <f t="shared" si="116"/>
        <v>15.427469466466682</v>
      </c>
      <c r="BQ40" s="108">
        <f t="shared" si="117"/>
        <v>0.63474537037037038</v>
      </c>
      <c r="BR40" s="47" t="str">
        <f t="shared" si="118"/>
        <v/>
      </c>
      <c r="BS40" s="47" t="str">
        <f t="shared" si="119"/>
        <v/>
      </c>
      <c r="BT40" s="47" t="str">
        <f t="shared" si="120"/>
        <v/>
      </c>
      <c r="BU40" s="54"/>
      <c r="BV40" s="49" t="str">
        <f t="shared" si="121"/>
        <v>::</v>
      </c>
      <c r="BW40" s="47" t="str">
        <f t="shared" si="122"/>
        <v/>
      </c>
      <c r="BX40" s="47" t="str">
        <f t="shared" si="123"/>
        <v/>
      </c>
      <c r="BY40" s="47" t="str">
        <f t="shared" si="124"/>
        <v/>
      </c>
      <c r="BZ40" s="54"/>
      <c r="CA40" s="49" t="str">
        <f t="shared" si="125"/>
        <v>::</v>
      </c>
      <c r="CB40" s="55" t="e">
        <f t="shared" si="126"/>
        <v>#VALUE!</v>
      </c>
      <c r="CC40" s="51" t="e">
        <f t="shared" si="127"/>
        <v>#VALUE!</v>
      </c>
      <c r="CD40" s="55" t="e">
        <f t="shared" si="128"/>
        <v>#VALUE!</v>
      </c>
      <c r="CE40" s="52" t="e">
        <f t="shared" si="129"/>
        <v>#VALUE!</v>
      </c>
      <c r="CF40" s="52" t="e">
        <f t="shared" si="130"/>
        <v>#VALUE!</v>
      </c>
      <c r="CG40" s="89"/>
      <c r="CH40" s="174">
        <f t="shared" si="133"/>
        <v>15.725674347493722</v>
      </c>
      <c r="CI40" s="174">
        <f t="shared" si="131"/>
        <v>14.631172525909367</v>
      </c>
      <c r="CJ40" s="61">
        <f t="shared" si="132"/>
        <v>0.10598379629629634</v>
      </c>
      <c r="CK40" s="61">
        <f t="shared" si="103"/>
        <v>0.11391203703703695</v>
      </c>
      <c r="CL40" s="91"/>
      <c r="CM40" s="16"/>
    </row>
    <row r="41" spans="1:91">
      <c r="A41" s="42">
        <f t="shared" si="51"/>
        <v>24</v>
      </c>
      <c r="B41" s="82" t="s">
        <v>220</v>
      </c>
      <c r="C41" s="82" t="s">
        <v>221</v>
      </c>
      <c r="D41" s="82"/>
      <c r="E41" s="83"/>
      <c r="F41" s="84"/>
      <c r="G41" s="84"/>
      <c r="H41" s="84"/>
      <c r="I41" s="85"/>
      <c r="J41" s="86"/>
      <c r="K41" s="84"/>
      <c r="L41" s="84"/>
      <c r="M41" s="84"/>
      <c r="N41" s="85"/>
      <c r="O41" s="86"/>
      <c r="P41" s="87"/>
      <c r="Q41" s="243"/>
      <c r="R41" s="87"/>
      <c r="S41" s="97"/>
      <c r="T41" s="97"/>
      <c r="U41" s="118"/>
      <c r="V41" s="84"/>
      <c r="W41" s="84"/>
      <c r="X41" s="84"/>
      <c r="Y41" s="85"/>
      <c r="Z41" s="86"/>
      <c r="AA41" s="84"/>
      <c r="AB41" s="84"/>
      <c r="AC41" s="84"/>
      <c r="AD41" s="85"/>
      <c r="AE41" s="86"/>
      <c r="AF41" s="87"/>
      <c r="AG41" s="243"/>
      <c r="AH41" s="87"/>
      <c r="AI41" s="97"/>
      <c r="AJ41" s="97"/>
      <c r="AK41" s="53">
        <v>0.47916666666666669</v>
      </c>
      <c r="AL41" s="47" t="str">
        <f t="shared" si="60"/>
        <v>12</v>
      </c>
      <c r="AM41" s="47" t="str">
        <f t="shared" si="61"/>
        <v>50</v>
      </c>
      <c r="AN41" s="47" t="str">
        <f t="shared" si="62"/>
        <v>16</v>
      </c>
      <c r="AO41" s="48" t="s">
        <v>222</v>
      </c>
      <c r="AP41" s="49" t="str">
        <f t="shared" si="63"/>
        <v>12:50:16</v>
      </c>
      <c r="AQ41" s="47" t="str">
        <f t="shared" si="64"/>
        <v>12</v>
      </c>
      <c r="AR41" s="47" t="str">
        <f t="shared" si="65"/>
        <v>56</v>
      </c>
      <c r="AS41" s="47" t="str">
        <f t="shared" si="66"/>
        <v>18</v>
      </c>
      <c r="AT41" s="54">
        <v>125618</v>
      </c>
      <c r="AU41" s="49" t="str">
        <f t="shared" si="67"/>
        <v>12:56:18</v>
      </c>
      <c r="AV41" s="55">
        <f t="shared" si="68"/>
        <v>5.5740740740740702E-2</v>
      </c>
      <c r="AW41" s="51">
        <f t="shared" si="69"/>
        <v>4.1898148148148406E-3</v>
      </c>
      <c r="AX41" s="55">
        <f t="shared" si="70"/>
        <v>5.9930555555555542E-2</v>
      </c>
      <c r="AY41" s="52">
        <f t="shared" si="71"/>
        <v>14.950166112956811</v>
      </c>
      <c r="AZ41" s="52">
        <f t="shared" si="72"/>
        <v>13.904982618771728</v>
      </c>
      <c r="BA41" s="53">
        <f t="shared" si="73"/>
        <v>0.5599305555555556</v>
      </c>
      <c r="BB41" s="47" t="str">
        <f t="shared" si="104"/>
        <v>14</v>
      </c>
      <c r="BC41" s="47" t="str">
        <f t="shared" si="105"/>
        <v>38</v>
      </c>
      <c r="BD41" s="47" t="str">
        <f t="shared" si="106"/>
        <v>36</v>
      </c>
      <c r="BE41" s="54">
        <v>143836</v>
      </c>
      <c r="BF41" s="49" t="str">
        <f t="shared" si="107"/>
        <v>14:38:36</v>
      </c>
      <c r="BG41" s="47" t="str">
        <f t="shared" si="108"/>
        <v>14</v>
      </c>
      <c r="BH41" s="47" t="str">
        <f t="shared" si="109"/>
        <v>44</v>
      </c>
      <c r="BI41" s="47" t="str">
        <f t="shared" si="110"/>
        <v>05</v>
      </c>
      <c r="BJ41" s="54">
        <v>144405</v>
      </c>
      <c r="BK41" s="49" t="str">
        <f t="shared" si="111"/>
        <v>14:44:05</v>
      </c>
      <c r="BL41" s="55">
        <f t="shared" si="112"/>
        <v>5.0208333333333299E-2</v>
      </c>
      <c r="BM41" s="51">
        <f t="shared" si="113"/>
        <v>3.8078703703703365E-3</v>
      </c>
      <c r="BN41" s="55">
        <f t="shared" si="114"/>
        <v>5.4016203703703636E-2</v>
      </c>
      <c r="BO41" s="52">
        <f t="shared" si="115"/>
        <v>16.597510373443985</v>
      </c>
      <c r="BP41" s="52">
        <f t="shared" si="116"/>
        <v>15.427469466466682</v>
      </c>
      <c r="BQ41" s="108">
        <f t="shared" si="117"/>
        <v>0.6347800925925926</v>
      </c>
      <c r="BR41" s="47" t="str">
        <f t="shared" si="118"/>
        <v/>
      </c>
      <c r="BS41" s="47" t="str">
        <f t="shared" si="119"/>
        <v/>
      </c>
      <c r="BT41" s="47" t="str">
        <f t="shared" si="120"/>
        <v/>
      </c>
      <c r="BU41" s="54"/>
      <c r="BV41" s="49" t="str">
        <f t="shared" si="121"/>
        <v>::</v>
      </c>
      <c r="BW41" s="47" t="str">
        <f t="shared" si="122"/>
        <v/>
      </c>
      <c r="BX41" s="47" t="str">
        <f t="shared" si="123"/>
        <v/>
      </c>
      <c r="BY41" s="47" t="str">
        <f t="shared" si="124"/>
        <v/>
      </c>
      <c r="BZ41" s="54"/>
      <c r="CA41" s="49" t="str">
        <f t="shared" si="125"/>
        <v>::</v>
      </c>
      <c r="CB41" s="55" t="e">
        <f t="shared" si="126"/>
        <v>#VALUE!</v>
      </c>
      <c r="CC41" s="51" t="e">
        <f t="shared" si="127"/>
        <v>#VALUE!</v>
      </c>
      <c r="CD41" s="55" t="e">
        <f t="shared" si="128"/>
        <v>#VALUE!</v>
      </c>
      <c r="CE41" s="52" t="e">
        <f t="shared" si="129"/>
        <v>#VALUE!</v>
      </c>
      <c r="CF41" s="52" t="e">
        <f t="shared" si="130"/>
        <v>#VALUE!</v>
      </c>
      <c r="CG41" s="89"/>
      <c r="CH41" s="174">
        <f t="shared" si="133"/>
        <v>15.730828053310029</v>
      </c>
      <c r="CI41" s="174">
        <f t="shared" si="131"/>
        <v>14.626714068054849</v>
      </c>
      <c r="CJ41" s="61">
        <f t="shared" si="132"/>
        <v>0.105949074074074</v>
      </c>
      <c r="CK41" s="61">
        <f t="shared" si="103"/>
        <v>0.11394675925925918</v>
      </c>
      <c r="CL41" s="91"/>
      <c r="CM41" s="16"/>
    </row>
    <row r="42" spans="1:91" s="253" customFormat="1">
      <c r="A42" s="42">
        <f t="shared" si="51"/>
        <v>25</v>
      </c>
      <c r="B42" s="92" t="s">
        <v>223</v>
      </c>
      <c r="C42" s="92" t="s">
        <v>224</v>
      </c>
      <c r="D42" s="92" t="s">
        <v>225</v>
      </c>
      <c r="E42" s="69"/>
      <c r="F42" s="93"/>
      <c r="G42" s="93"/>
      <c r="H42" s="93"/>
      <c r="I42" s="94"/>
      <c r="J42" s="95"/>
      <c r="K42" s="93"/>
      <c r="L42" s="93"/>
      <c r="M42" s="93"/>
      <c r="N42" s="94"/>
      <c r="O42" s="95"/>
      <c r="P42" s="88"/>
      <c r="Q42" s="88"/>
      <c r="R42" s="88"/>
      <c r="S42" s="98"/>
      <c r="T42" s="98"/>
      <c r="U42" s="126"/>
      <c r="V42" s="93"/>
      <c r="W42" s="93"/>
      <c r="X42" s="93"/>
      <c r="Y42" s="94"/>
      <c r="Z42" s="95"/>
      <c r="AA42" s="93"/>
      <c r="AB42" s="93"/>
      <c r="AC42" s="93"/>
      <c r="AD42" s="94"/>
      <c r="AE42" s="95"/>
      <c r="AF42" s="88"/>
      <c r="AG42" s="88"/>
      <c r="AH42" s="88"/>
      <c r="AI42" s="98"/>
      <c r="AJ42" s="98"/>
      <c r="AK42" s="246">
        <v>0.47916666666666669</v>
      </c>
      <c r="AL42" s="244" t="str">
        <f t="shared" si="60"/>
        <v>12</v>
      </c>
      <c r="AM42" s="244" t="str">
        <f t="shared" si="61"/>
        <v>44</v>
      </c>
      <c r="AN42" s="244" t="str">
        <f t="shared" si="62"/>
        <v>09</v>
      </c>
      <c r="AO42" s="138" t="s">
        <v>226</v>
      </c>
      <c r="AP42" s="245" t="str">
        <f t="shared" si="63"/>
        <v>12:44:09</v>
      </c>
      <c r="AQ42" s="244" t="str">
        <f t="shared" si="64"/>
        <v>12</v>
      </c>
      <c r="AR42" s="244" t="str">
        <f t="shared" si="65"/>
        <v>48</v>
      </c>
      <c r="AS42" s="244" t="str">
        <f t="shared" si="66"/>
        <v>35</v>
      </c>
      <c r="AT42" s="249">
        <v>124835</v>
      </c>
      <c r="AU42" s="245" t="str">
        <f t="shared" si="67"/>
        <v>12:48:35</v>
      </c>
      <c r="AV42" s="247">
        <f t="shared" si="68"/>
        <v>5.1493055555555556E-2</v>
      </c>
      <c r="AW42" s="57">
        <f t="shared" si="69"/>
        <v>3.0787037037036669E-3</v>
      </c>
      <c r="AX42" s="247">
        <f t="shared" si="70"/>
        <v>5.4571759259259223E-2</v>
      </c>
      <c r="AY42" s="71">
        <f t="shared" si="71"/>
        <v>16.183412002697235</v>
      </c>
      <c r="AZ42" s="71">
        <f t="shared" si="72"/>
        <v>15.270413573700955</v>
      </c>
      <c r="BA42" s="246">
        <f t="shared" si="73"/>
        <v>0.55457175925925928</v>
      </c>
      <c r="BB42" s="244"/>
      <c r="BC42" s="244"/>
      <c r="BD42" s="244"/>
      <c r="BE42" s="249"/>
      <c r="BF42" s="245"/>
      <c r="BG42" s="244"/>
      <c r="BH42" s="244"/>
      <c r="BI42" s="244"/>
      <c r="BJ42" s="249"/>
      <c r="BK42" s="245"/>
      <c r="BL42" s="247"/>
      <c r="BM42" s="57"/>
      <c r="BN42" s="247"/>
      <c r="BO42" s="71"/>
      <c r="BP42" s="71"/>
      <c r="BQ42" s="127"/>
      <c r="BR42" s="244"/>
      <c r="BS42" s="244"/>
      <c r="BT42" s="244"/>
      <c r="BU42" s="249"/>
      <c r="BV42" s="245"/>
      <c r="BW42" s="244"/>
      <c r="BX42" s="244"/>
      <c r="BY42" s="244"/>
      <c r="BZ42" s="249"/>
      <c r="CA42" s="245"/>
      <c r="CB42" s="247"/>
      <c r="CC42" s="57"/>
      <c r="CD42" s="247"/>
      <c r="CE42" s="71"/>
      <c r="CF42" s="71"/>
      <c r="CG42" s="72"/>
      <c r="CH42" s="250"/>
      <c r="CI42" s="251"/>
      <c r="CJ42" s="73"/>
      <c r="CK42" s="73"/>
      <c r="CL42" s="252"/>
      <c r="CM42" s="74"/>
    </row>
  </sheetData>
  <sheetProtection password="CA95" sheet="1" objects="1" scenarios="1"/>
  <mergeCells count="13">
    <mergeCell ref="B12:C12"/>
    <mergeCell ref="B17:C17"/>
    <mergeCell ref="B2:C2"/>
    <mergeCell ref="E2:T2"/>
    <mergeCell ref="U2:AJ2"/>
    <mergeCell ref="BQ2:CF2"/>
    <mergeCell ref="B4:C4"/>
    <mergeCell ref="BA2:BP2"/>
    <mergeCell ref="AK2:AZ2"/>
    <mergeCell ref="E1:T1"/>
    <mergeCell ref="U1:AJ1"/>
    <mergeCell ref="AK1:AZ1"/>
    <mergeCell ref="BA1:BP1"/>
  </mergeCells>
  <phoneticPr fontId="1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S188"/>
  <sheetViews>
    <sheetView zoomScale="98" zoomScaleNormal="98" zoomScalePageLayoutView="98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D26" sqref="D26:E26"/>
    </sheetView>
  </sheetViews>
  <sheetFormatPr baseColWidth="10" defaultColWidth="10.85546875" defaultRowHeight="12.75"/>
  <cols>
    <col min="1" max="1" width="3" style="3" bestFit="1" customWidth="1"/>
    <col min="2" max="2" width="7.42578125" style="3" customWidth="1"/>
    <col min="3" max="3" width="4.85546875" style="9" bestFit="1" customWidth="1"/>
    <col min="4" max="4" width="19.42578125" style="12" customWidth="1"/>
    <col min="5" max="5" width="15.85546875" style="12" customWidth="1"/>
    <col min="6" max="6" width="9.42578125" style="12" bestFit="1" customWidth="1"/>
    <col min="7" max="7" width="7.42578125" style="157" bestFit="1" customWidth="1"/>
    <col min="8" max="10" width="2.7109375" style="157" hidden="1" customWidth="1"/>
    <col min="11" max="11" width="7" style="158" hidden="1" customWidth="1"/>
    <col min="12" max="12" width="8.140625" style="158" customWidth="1"/>
    <col min="13" max="15" width="2.7109375" style="158" hidden="1" customWidth="1"/>
    <col min="16" max="16" width="7" style="158" hidden="1" customWidth="1"/>
    <col min="17" max="17" width="8.28515625" style="158" customWidth="1"/>
    <col min="18" max="18" width="7.42578125" style="159" bestFit="1" customWidth="1"/>
    <col min="19" max="19" width="7.28515625" style="159" bestFit="1" customWidth="1"/>
    <col min="20" max="20" width="7.7109375" style="159" bestFit="1" customWidth="1"/>
    <col min="21" max="22" width="4.7109375" style="159" bestFit="1" customWidth="1"/>
    <col min="23" max="23" width="7.7109375" style="159" bestFit="1" customWidth="1"/>
    <col min="24" max="26" width="2.7109375" style="159" hidden="1" customWidth="1"/>
    <col min="27" max="27" width="7" style="160" hidden="1" customWidth="1"/>
    <col min="28" max="28" width="8.42578125" style="160" bestFit="1" customWidth="1"/>
    <col min="29" max="31" width="2.7109375" style="160" hidden="1" customWidth="1"/>
    <col min="32" max="32" width="7" style="301" hidden="1" customWidth="1"/>
    <col min="33" max="33" width="8.42578125" style="160" bestFit="1" customWidth="1"/>
    <col min="34" max="39" width="8.140625" style="159" bestFit="1" customWidth="1"/>
    <col min="40" max="42" width="2.7109375" style="159" hidden="1" customWidth="1"/>
    <col min="43" max="43" width="7" style="159" hidden="1" customWidth="1"/>
    <col min="44" max="44" width="7" style="160" bestFit="1" customWidth="1"/>
    <col min="45" max="47" width="2.7109375" style="160" hidden="1" customWidth="1"/>
    <col min="48" max="48" width="7" style="160" hidden="1" customWidth="1"/>
    <col min="49" max="49" width="7.28515625" style="160" bestFit="1" customWidth="1"/>
    <col min="50" max="54" width="8.140625" style="159" bestFit="1" customWidth="1"/>
    <col min="55" max="55" width="9.28515625" style="159" bestFit="1" customWidth="1"/>
    <col min="56" max="58" width="2.7109375" style="159" hidden="1" customWidth="1"/>
    <col min="59" max="59" width="7" style="159" hidden="1" customWidth="1"/>
    <col min="60" max="60" width="7" style="160" bestFit="1" customWidth="1"/>
    <col min="61" max="63" width="2.7109375" style="160" hidden="1" customWidth="1"/>
    <col min="64" max="64" width="7" style="315" hidden="1" customWidth="1"/>
    <col min="65" max="65" width="7.28515625" style="160" bestFit="1" customWidth="1"/>
    <col min="66" max="68" width="8.140625" style="159" bestFit="1" customWidth="1"/>
    <col min="69" max="69" width="5.7109375" style="159" customWidth="1"/>
    <col min="70" max="70" width="6.42578125" style="159" customWidth="1"/>
    <col min="71" max="71" width="8.140625" style="159" bestFit="1" customWidth="1"/>
    <col min="72" max="74" width="2.7109375" style="159" hidden="1" customWidth="1"/>
    <col min="75" max="75" width="7" style="159" hidden="1" customWidth="1"/>
    <col min="76" max="76" width="7" style="160" bestFit="1" customWidth="1"/>
    <col min="77" max="79" width="2.7109375" style="160" hidden="1" customWidth="1"/>
    <col min="80" max="80" width="7" style="160" hidden="1" customWidth="1"/>
    <col min="81" max="81" width="7.28515625" style="160" bestFit="1" customWidth="1"/>
    <col min="82" max="86" width="8.140625" style="159" bestFit="1" customWidth="1"/>
    <col min="87" max="87" width="9.28515625" style="159" bestFit="1" customWidth="1"/>
    <col min="88" max="90" width="2.7109375" style="159" hidden="1" customWidth="1"/>
    <col min="91" max="91" width="7" style="159" hidden="1" customWidth="1"/>
    <col min="92" max="92" width="8.140625" style="161" bestFit="1" customWidth="1"/>
    <col min="93" max="95" width="2.7109375" style="161" hidden="1" customWidth="1"/>
    <col min="96" max="96" width="7" style="161" hidden="1" customWidth="1"/>
    <col min="97" max="97" width="8.42578125" style="161" bestFit="1" customWidth="1"/>
    <col min="98" max="98" width="8.140625" style="159" customWidth="1"/>
    <col min="99" max="100" width="8.140625" style="159" bestFit="1" customWidth="1"/>
    <col min="101" max="101" width="6" style="159" customWidth="1"/>
    <col min="102" max="102" width="6.140625" style="159" customWidth="1"/>
    <col min="103" max="103" width="2.42578125" style="159" customWidth="1"/>
    <col min="104" max="104" width="5" style="159" customWidth="1"/>
    <col min="105" max="105" width="5.42578125" style="159" customWidth="1"/>
    <col min="106" max="106" width="8.140625" style="159" customWidth="1"/>
    <col min="107" max="107" width="8.140625" style="9" customWidth="1"/>
    <col min="108" max="108" width="2.28515625" style="9" customWidth="1"/>
    <col min="109" max="109" width="8.42578125" style="9" bestFit="1" customWidth="1"/>
    <col min="110" max="110" width="5.42578125" style="9" hidden="1" customWidth="1"/>
    <col min="111" max="111" width="7.7109375" style="9" hidden="1" customWidth="1"/>
    <col min="112" max="112" width="6" style="9" bestFit="1" customWidth="1"/>
    <col min="113" max="113" width="6.42578125" style="9" bestFit="1" customWidth="1"/>
    <col min="114" max="114" width="6" style="162" hidden="1" customWidth="1"/>
    <col min="115" max="121" width="6" style="9" hidden="1" customWidth="1"/>
    <col min="122" max="122" width="8.42578125" style="9" bestFit="1" customWidth="1"/>
    <col min="123" max="123" width="10.85546875" style="10"/>
    <col min="124" max="16384" width="10.85546875" style="9"/>
  </cols>
  <sheetData>
    <row r="1" spans="1:123" s="3" customFormat="1" ht="14.25" customHeight="1" thickBot="1">
      <c r="A1" s="443" t="s">
        <v>1151</v>
      </c>
      <c r="B1" s="444"/>
      <c r="C1" s="444"/>
      <c r="D1" s="444"/>
      <c r="E1" s="445"/>
      <c r="F1" s="7"/>
      <c r="G1" s="183" t="s">
        <v>0</v>
      </c>
      <c r="H1" s="446"/>
      <c r="I1" s="446"/>
      <c r="J1" s="446"/>
      <c r="K1" s="184"/>
      <c r="L1" s="185"/>
      <c r="M1" s="446"/>
      <c r="N1" s="446"/>
      <c r="O1" s="446"/>
      <c r="P1" s="184"/>
      <c r="Q1" s="185"/>
      <c r="R1" s="447"/>
      <c r="S1" s="447"/>
      <c r="T1" s="447"/>
      <c r="U1" s="186"/>
      <c r="V1" s="868" t="s">
        <v>1</v>
      </c>
      <c r="W1" s="187" t="s">
        <v>2</v>
      </c>
      <c r="X1" s="442"/>
      <c r="Y1" s="442"/>
      <c r="Z1" s="442"/>
      <c r="AA1" s="188"/>
      <c r="AB1" s="189"/>
      <c r="AC1" s="442"/>
      <c r="AD1" s="442"/>
      <c r="AE1" s="442"/>
      <c r="AF1" s="288"/>
      <c r="AG1" s="189"/>
      <c r="AH1" s="189"/>
      <c r="AI1" s="189"/>
      <c r="AJ1" s="189"/>
      <c r="AK1" s="189"/>
      <c r="AL1" s="868" t="s">
        <v>1</v>
      </c>
      <c r="AM1" s="190" t="s">
        <v>3</v>
      </c>
      <c r="AN1" s="441"/>
      <c r="AO1" s="441"/>
      <c r="AP1" s="441"/>
      <c r="AQ1" s="191"/>
      <c r="AR1" s="192"/>
      <c r="AS1" s="441"/>
      <c r="AT1" s="441"/>
      <c r="AU1" s="441"/>
      <c r="AV1" s="191"/>
      <c r="AW1" s="192"/>
      <c r="AX1" s="192"/>
      <c r="AY1" s="192"/>
      <c r="AZ1" s="192"/>
      <c r="BA1" s="193"/>
      <c r="BB1" s="868" t="s">
        <v>1</v>
      </c>
      <c r="BC1" s="194" t="s">
        <v>6</v>
      </c>
      <c r="BD1" s="446"/>
      <c r="BE1" s="446"/>
      <c r="BF1" s="446"/>
      <c r="BG1" s="195"/>
      <c r="BH1" s="196"/>
      <c r="BI1" s="446"/>
      <c r="BJ1" s="446"/>
      <c r="BK1" s="446"/>
      <c r="BL1" s="303"/>
      <c r="BM1" s="196"/>
      <c r="BN1" s="451"/>
      <c r="BO1" s="451"/>
      <c r="BP1" s="452"/>
      <c r="BQ1" s="197" t="s">
        <v>5</v>
      </c>
      <c r="BR1" s="868" t="s">
        <v>1</v>
      </c>
      <c r="BS1" s="198" t="s">
        <v>4</v>
      </c>
      <c r="BT1" s="453"/>
      <c r="BU1" s="453"/>
      <c r="BV1" s="453"/>
      <c r="BW1" s="199"/>
      <c r="BX1" s="200"/>
      <c r="BY1" s="453"/>
      <c r="BZ1" s="453"/>
      <c r="CA1" s="453"/>
      <c r="CB1" s="199"/>
      <c r="CC1" s="200"/>
      <c r="CD1" s="506"/>
      <c r="CE1" s="506"/>
      <c r="CF1" s="507"/>
      <c r="CG1" s="193"/>
      <c r="CH1" s="868" t="s">
        <v>1</v>
      </c>
      <c r="CI1" s="201" t="s">
        <v>0</v>
      </c>
      <c r="CJ1" s="450"/>
      <c r="CK1" s="450"/>
      <c r="CL1" s="450"/>
      <c r="CM1" s="202"/>
      <c r="CN1" s="203"/>
      <c r="CO1" s="450"/>
      <c r="CP1" s="450"/>
      <c r="CQ1" s="450"/>
      <c r="CR1" s="202"/>
      <c r="CS1" s="203"/>
      <c r="CT1" s="477"/>
      <c r="CU1" s="477"/>
      <c r="CV1" s="478"/>
      <c r="CW1" s="204"/>
      <c r="CX1" s="868" t="s">
        <v>1</v>
      </c>
      <c r="CY1" s="479"/>
      <c r="CZ1" s="205"/>
      <c r="DA1" s="205"/>
      <c r="DB1" s="448"/>
      <c r="DC1" s="449"/>
      <c r="DD1" s="206"/>
      <c r="DE1" s="7"/>
      <c r="DF1" s="448"/>
      <c r="DG1" s="449"/>
      <c r="DH1" s="7" t="s">
        <v>7</v>
      </c>
      <c r="DI1" s="7" t="s">
        <v>7</v>
      </c>
      <c r="DJ1" s="207" t="s">
        <v>7</v>
      </c>
      <c r="DK1" s="208" t="s">
        <v>7</v>
      </c>
      <c r="DL1" s="1">
        <v>1</v>
      </c>
      <c r="DM1" s="1">
        <v>2</v>
      </c>
      <c r="DN1" s="1">
        <v>3</v>
      </c>
      <c r="DO1" s="1">
        <v>4</v>
      </c>
      <c r="DP1" s="1">
        <v>5</v>
      </c>
      <c r="DQ1" s="1">
        <v>6</v>
      </c>
      <c r="DR1" s="7"/>
      <c r="DS1" s="2"/>
    </row>
    <row r="2" spans="1:123" ht="12.75" customHeight="1">
      <c r="A2" s="525" t="s">
        <v>8</v>
      </c>
      <c r="B2" s="526"/>
      <c r="C2" s="526"/>
      <c r="D2" s="526"/>
      <c r="E2" s="527"/>
      <c r="F2" s="436"/>
      <c r="G2" s="528" t="s">
        <v>9</v>
      </c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30"/>
      <c r="U2" s="871" t="s">
        <v>5</v>
      </c>
      <c r="V2" s="869"/>
      <c r="W2" s="508" t="s">
        <v>10</v>
      </c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10"/>
      <c r="AK2" s="871" t="s">
        <v>5</v>
      </c>
      <c r="AL2" s="869"/>
      <c r="AM2" s="511" t="s">
        <v>11</v>
      </c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512"/>
      <c r="AZ2" s="513"/>
      <c r="BA2" s="874" t="s">
        <v>5</v>
      </c>
      <c r="BB2" s="869"/>
      <c r="BC2" s="475" t="s">
        <v>12</v>
      </c>
      <c r="BD2" s="451"/>
      <c r="BE2" s="451"/>
      <c r="BF2" s="451"/>
      <c r="BG2" s="451"/>
      <c r="BH2" s="451"/>
      <c r="BI2" s="451"/>
      <c r="BJ2" s="451"/>
      <c r="BK2" s="451"/>
      <c r="BL2" s="451"/>
      <c r="BM2" s="451"/>
      <c r="BN2" s="451"/>
      <c r="BO2" s="451"/>
      <c r="BP2" s="452"/>
      <c r="BQ2" s="874" t="s">
        <v>5</v>
      </c>
      <c r="BR2" s="869"/>
      <c r="BS2" s="472" t="s">
        <v>13</v>
      </c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4"/>
      <c r="CG2" s="874" t="s">
        <v>5</v>
      </c>
      <c r="CH2" s="869"/>
      <c r="CI2" s="476" t="s">
        <v>14</v>
      </c>
      <c r="CJ2" s="477"/>
      <c r="CK2" s="477"/>
      <c r="CL2" s="477"/>
      <c r="CM2" s="477"/>
      <c r="CN2" s="477"/>
      <c r="CO2" s="477"/>
      <c r="CP2" s="477"/>
      <c r="CQ2" s="477"/>
      <c r="CR2" s="477"/>
      <c r="CS2" s="477"/>
      <c r="CT2" s="477"/>
      <c r="CU2" s="477"/>
      <c r="CV2" s="478"/>
      <c r="CW2" s="874" t="s">
        <v>5</v>
      </c>
      <c r="CX2" s="869"/>
      <c r="CY2" s="479"/>
      <c r="CZ2" s="877" t="s">
        <v>15</v>
      </c>
      <c r="DA2" s="866" t="s">
        <v>16</v>
      </c>
      <c r="DB2" s="4" t="s">
        <v>7</v>
      </c>
      <c r="DC2" s="5"/>
      <c r="DD2" s="6"/>
      <c r="DE2" s="7" t="s">
        <v>7</v>
      </c>
      <c r="DF2" s="7"/>
      <c r="DG2" s="7"/>
      <c r="DH2" s="7" t="s">
        <v>7</v>
      </c>
      <c r="DI2" s="7" t="s">
        <v>7</v>
      </c>
      <c r="DJ2" s="8" t="s">
        <v>7</v>
      </c>
      <c r="DK2" s="7" t="s">
        <v>7</v>
      </c>
      <c r="DL2" s="4" t="s">
        <v>17</v>
      </c>
      <c r="DM2" s="4" t="s">
        <v>18</v>
      </c>
      <c r="DN2" s="4" t="s">
        <v>19</v>
      </c>
      <c r="DO2" s="4" t="s">
        <v>20</v>
      </c>
      <c r="DP2" s="4" t="s">
        <v>21</v>
      </c>
      <c r="DQ2" s="9" t="s">
        <v>22</v>
      </c>
      <c r="DR2" s="7"/>
    </row>
    <row r="3" spans="1:123" ht="12.75" hidden="1" customHeight="1">
      <c r="A3" s="436"/>
      <c r="B3" s="7"/>
      <c r="C3" s="7"/>
      <c r="E3" s="7"/>
      <c r="F3" s="7"/>
      <c r="G3" s="498">
        <v>40</v>
      </c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500"/>
      <c r="U3" s="872"/>
      <c r="V3" s="869"/>
      <c r="W3" s="480">
        <v>30</v>
      </c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2"/>
      <c r="AK3" s="872"/>
      <c r="AL3" s="869"/>
      <c r="AM3" s="489">
        <v>30</v>
      </c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/>
      <c r="AZ3" s="491"/>
      <c r="BA3" s="875"/>
      <c r="BB3" s="869"/>
      <c r="BC3" s="454">
        <v>20</v>
      </c>
      <c r="BD3" s="455"/>
      <c r="BE3" s="455"/>
      <c r="BF3" s="455"/>
      <c r="BG3" s="455"/>
      <c r="BH3" s="455"/>
      <c r="BI3" s="455"/>
      <c r="BJ3" s="455"/>
      <c r="BK3" s="455"/>
      <c r="BL3" s="455"/>
      <c r="BM3" s="455"/>
      <c r="BN3" s="455"/>
      <c r="BO3" s="455"/>
      <c r="BP3" s="456"/>
      <c r="BQ3" s="875"/>
      <c r="BR3" s="869"/>
      <c r="BS3" s="463">
        <v>20</v>
      </c>
      <c r="BT3" s="464"/>
      <c r="BU3" s="464"/>
      <c r="BV3" s="464"/>
      <c r="BW3" s="464"/>
      <c r="BX3" s="464"/>
      <c r="BY3" s="464"/>
      <c r="BZ3" s="464"/>
      <c r="CA3" s="464"/>
      <c r="CB3" s="464"/>
      <c r="CC3" s="464"/>
      <c r="CD3" s="464"/>
      <c r="CE3" s="464"/>
      <c r="CF3" s="465"/>
      <c r="CG3" s="875"/>
      <c r="CH3" s="869"/>
      <c r="CI3" s="498">
        <v>20</v>
      </c>
      <c r="CJ3" s="499"/>
      <c r="CK3" s="499"/>
      <c r="CL3" s="499"/>
      <c r="CM3" s="499"/>
      <c r="CN3" s="499"/>
      <c r="CO3" s="499"/>
      <c r="CP3" s="499"/>
      <c r="CQ3" s="499"/>
      <c r="CR3" s="499"/>
      <c r="CS3" s="499"/>
      <c r="CT3" s="499"/>
      <c r="CU3" s="499"/>
      <c r="CV3" s="500"/>
      <c r="CW3" s="875"/>
      <c r="CX3" s="869"/>
      <c r="CY3" s="479"/>
      <c r="CZ3" s="877"/>
      <c r="DA3" s="866"/>
      <c r="DB3" s="436"/>
      <c r="DC3" s="436"/>
      <c r="DD3" s="6"/>
      <c r="DE3" s="436"/>
      <c r="DF3" s="436"/>
      <c r="DG3" s="436"/>
      <c r="DH3" s="13"/>
      <c r="DI3" s="436"/>
      <c r="DJ3" s="436"/>
      <c r="DK3" s="436"/>
      <c r="DL3" s="4"/>
      <c r="DR3" s="4"/>
    </row>
    <row r="4" spans="1:123" ht="12.75" hidden="1" customHeight="1">
      <c r="A4" s="436"/>
      <c r="B4" s="7"/>
      <c r="C4" s="7"/>
      <c r="D4" s="7"/>
      <c r="E4" s="7"/>
      <c r="F4" s="7"/>
      <c r="G4" s="501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502"/>
      <c r="U4" s="872"/>
      <c r="V4" s="869"/>
      <c r="W4" s="483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5"/>
      <c r="AK4" s="872"/>
      <c r="AL4" s="869"/>
      <c r="AM4" s="492"/>
      <c r="AN4" s="493"/>
      <c r="AO4" s="493"/>
      <c r="AP4" s="493"/>
      <c r="AQ4" s="493"/>
      <c r="AR4" s="493"/>
      <c r="AS4" s="493"/>
      <c r="AT4" s="493"/>
      <c r="AU4" s="493"/>
      <c r="AV4" s="493"/>
      <c r="AW4" s="493"/>
      <c r="AX4" s="493"/>
      <c r="AY4" s="493"/>
      <c r="AZ4" s="494"/>
      <c r="BA4" s="875"/>
      <c r="BB4" s="869"/>
      <c r="BC4" s="457"/>
      <c r="BD4" s="458"/>
      <c r="BE4" s="458"/>
      <c r="BF4" s="458"/>
      <c r="BG4" s="458"/>
      <c r="BH4" s="458"/>
      <c r="BI4" s="458"/>
      <c r="BJ4" s="458"/>
      <c r="BK4" s="458"/>
      <c r="BL4" s="458"/>
      <c r="BM4" s="458"/>
      <c r="BN4" s="458"/>
      <c r="BO4" s="458"/>
      <c r="BP4" s="459"/>
      <c r="BQ4" s="875"/>
      <c r="BR4" s="869"/>
      <c r="BS4" s="466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8"/>
      <c r="CG4" s="875"/>
      <c r="CH4" s="869"/>
      <c r="CI4" s="501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502"/>
      <c r="CW4" s="875"/>
      <c r="CX4" s="869"/>
      <c r="CY4" s="479"/>
      <c r="CZ4" s="877"/>
      <c r="DA4" s="866"/>
      <c r="DB4" s="436"/>
      <c r="DC4" s="436"/>
      <c r="DD4" s="6"/>
      <c r="DE4" s="436"/>
      <c r="DF4" s="436"/>
      <c r="DG4" s="436"/>
      <c r="DH4" s="13"/>
      <c r="DI4" s="436"/>
      <c r="DJ4" s="436"/>
      <c r="DK4" s="436"/>
      <c r="DL4" s="4"/>
      <c r="DR4" s="4"/>
    </row>
    <row r="5" spans="1:123" ht="12.75" hidden="1" customHeight="1">
      <c r="A5" s="436"/>
      <c r="B5" s="7"/>
      <c r="C5" s="7"/>
      <c r="D5" s="7"/>
      <c r="E5" s="7"/>
      <c r="F5" s="7"/>
      <c r="G5" s="501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502"/>
      <c r="U5" s="872"/>
      <c r="V5" s="869"/>
      <c r="W5" s="483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5"/>
      <c r="AK5" s="872"/>
      <c r="AL5" s="869"/>
      <c r="AM5" s="492"/>
      <c r="AN5" s="493"/>
      <c r="AO5" s="493"/>
      <c r="AP5" s="493"/>
      <c r="AQ5" s="493"/>
      <c r="AR5" s="493"/>
      <c r="AS5" s="493"/>
      <c r="AT5" s="493"/>
      <c r="AU5" s="493"/>
      <c r="AV5" s="493"/>
      <c r="AW5" s="493"/>
      <c r="AX5" s="493"/>
      <c r="AY5" s="493"/>
      <c r="AZ5" s="494"/>
      <c r="BA5" s="875"/>
      <c r="BB5" s="869"/>
      <c r="BC5" s="457"/>
      <c r="BD5" s="458"/>
      <c r="BE5" s="458"/>
      <c r="BF5" s="458"/>
      <c r="BG5" s="458"/>
      <c r="BH5" s="458"/>
      <c r="BI5" s="458"/>
      <c r="BJ5" s="458"/>
      <c r="BK5" s="458"/>
      <c r="BL5" s="458"/>
      <c r="BM5" s="458"/>
      <c r="BN5" s="458"/>
      <c r="BO5" s="458"/>
      <c r="BP5" s="459"/>
      <c r="BQ5" s="875"/>
      <c r="BR5" s="869"/>
      <c r="BS5" s="466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8"/>
      <c r="CG5" s="875"/>
      <c r="CH5" s="869"/>
      <c r="CI5" s="501"/>
      <c r="CJ5" s="437"/>
      <c r="CK5" s="437"/>
      <c r="CL5" s="437"/>
      <c r="CM5" s="437"/>
      <c r="CN5" s="437"/>
      <c r="CO5" s="437"/>
      <c r="CP5" s="437"/>
      <c r="CQ5" s="437"/>
      <c r="CR5" s="437"/>
      <c r="CS5" s="437"/>
      <c r="CT5" s="437"/>
      <c r="CU5" s="437"/>
      <c r="CV5" s="502"/>
      <c r="CW5" s="875"/>
      <c r="CX5" s="869"/>
      <c r="CY5" s="479"/>
      <c r="CZ5" s="877"/>
      <c r="DA5" s="866"/>
      <c r="DB5" s="436"/>
      <c r="DC5" s="436"/>
      <c r="DD5" s="6"/>
      <c r="DE5" s="13"/>
      <c r="DF5" s="436"/>
      <c r="DG5" s="436"/>
      <c r="DH5" s="13"/>
      <c r="DI5" s="436"/>
      <c r="DJ5" s="436"/>
      <c r="DK5" s="436"/>
      <c r="DL5" s="4"/>
      <c r="DM5" s="4"/>
      <c r="DN5" s="4"/>
      <c r="DO5" s="4"/>
      <c r="DP5" s="4"/>
      <c r="DQ5" s="4"/>
      <c r="DR5" s="4"/>
    </row>
    <row r="6" spans="1:123" ht="12.75" hidden="1" customHeight="1">
      <c r="A6" s="436"/>
      <c r="B6" s="7"/>
      <c r="C6" s="436"/>
      <c r="D6" s="436"/>
      <c r="E6" s="436"/>
      <c r="F6" s="436"/>
      <c r="G6" s="501"/>
      <c r="H6" s="437"/>
      <c r="I6" s="437"/>
      <c r="J6" s="437"/>
      <c r="K6" s="437"/>
      <c r="L6" s="437"/>
      <c r="M6" s="437"/>
      <c r="N6" s="437"/>
      <c r="O6" s="437"/>
      <c r="P6" s="437"/>
      <c r="Q6" s="437"/>
      <c r="R6" s="437"/>
      <c r="S6" s="437"/>
      <c r="T6" s="502"/>
      <c r="U6" s="872"/>
      <c r="V6" s="869"/>
      <c r="W6" s="483"/>
      <c r="X6" s="484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  <c r="AJ6" s="485"/>
      <c r="AK6" s="872"/>
      <c r="AL6" s="869"/>
      <c r="AM6" s="492"/>
      <c r="AN6" s="493"/>
      <c r="AO6" s="493"/>
      <c r="AP6" s="493"/>
      <c r="AQ6" s="493"/>
      <c r="AR6" s="493"/>
      <c r="AS6" s="493"/>
      <c r="AT6" s="493"/>
      <c r="AU6" s="493"/>
      <c r="AV6" s="493"/>
      <c r="AW6" s="493"/>
      <c r="AX6" s="493"/>
      <c r="AY6" s="493"/>
      <c r="AZ6" s="494"/>
      <c r="BA6" s="875"/>
      <c r="BB6" s="869"/>
      <c r="BC6" s="457"/>
      <c r="BD6" s="458"/>
      <c r="BE6" s="458"/>
      <c r="BF6" s="458"/>
      <c r="BG6" s="458"/>
      <c r="BH6" s="458"/>
      <c r="BI6" s="458"/>
      <c r="BJ6" s="458"/>
      <c r="BK6" s="458"/>
      <c r="BL6" s="458"/>
      <c r="BM6" s="458"/>
      <c r="BN6" s="458"/>
      <c r="BO6" s="458"/>
      <c r="BP6" s="459"/>
      <c r="BQ6" s="875"/>
      <c r="BR6" s="869"/>
      <c r="BS6" s="466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8"/>
      <c r="CG6" s="875"/>
      <c r="CH6" s="869"/>
      <c r="CI6" s="501"/>
      <c r="CJ6" s="437"/>
      <c r="CK6" s="437"/>
      <c r="CL6" s="437"/>
      <c r="CM6" s="437"/>
      <c r="CN6" s="437"/>
      <c r="CO6" s="437"/>
      <c r="CP6" s="437"/>
      <c r="CQ6" s="437"/>
      <c r="CR6" s="437"/>
      <c r="CS6" s="437"/>
      <c r="CT6" s="437"/>
      <c r="CU6" s="437"/>
      <c r="CV6" s="502"/>
      <c r="CW6" s="875"/>
      <c r="CX6" s="869"/>
      <c r="CY6" s="479"/>
      <c r="CZ6" s="877"/>
      <c r="DA6" s="866"/>
      <c r="DB6" s="436"/>
      <c r="DC6" s="436"/>
      <c r="DD6" s="6"/>
      <c r="DE6" s="436"/>
      <c r="DF6" s="15"/>
      <c r="DG6" s="4"/>
      <c r="DH6" s="16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3">
      <c r="A7" s="436"/>
      <c r="B7" s="7"/>
      <c r="C7" s="436" t="s">
        <v>23</v>
      </c>
      <c r="D7" s="436"/>
      <c r="E7" s="436"/>
      <c r="F7" s="436"/>
      <c r="G7" s="503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5"/>
      <c r="U7" s="872"/>
      <c r="V7" s="869"/>
      <c r="W7" s="486"/>
      <c r="X7" s="487"/>
      <c r="Y7" s="487"/>
      <c r="Z7" s="487"/>
      <c r="AA7" s="487"/>
      <c r="AB7" s="487"/>
      <c r="AC7" s="487"/>
      <c r="AD7" s="487"/>
      <c r="AE7" s="487"/>
      <c r="AF7" s="487"/>
      <c r="AG7" s="487"/>
      <c r="AH7" s="487"/>
      <c r="AI7" s="487"/>
      <c r="AJ7" s="488"/>
      <c r="AK7" s="872"/>
      <c r="AL7" s="869"/>
      <c r="AM7" s="495"/>
      <c r="AN7" s="496"/>
      <c r="AO7" s="496"/>
      <c r="AP7" s="496"/>
      <c r="AQ7" s="496"/>
      <c r="AR7" s="496"/>
      <c r="AS7" s="496"/>
      <c r="AT7" s="496"/>
      <c r="AU7" s="496"/>
      <c r="AV7" s="496"/>
      <c r="AW7" s="496"/>
      <c r="AX7" s="496"/>
      <c r="AY7" s="496"/>
      <c r="AZ7" s="497"/>
      <c r="BA7" s="875"/>
      <c r="BB7" s="869"/>
      <c r="BC7" s="460"/>
      <c r="BD7" s="461"/>
      <c r="BE7" s="461"/>
      <c r="BF7" s="461"/>
      <c r="BG7" s="461"/>
      <c r="BH7" s="461"/>
      <c r="BI7" s="461"/>
      <c r="BJ7" s="461"/>
      <c r="BK7" s="461"/>
      <c r="BL7" s="461"/>
      <c r="BM7" s="461"/>
      <c r="BN7" s="461"/>
      <c r="BO7" s="461"/>
      <c r="BP7" s="462"/>
      <c r="BQ7" s="875"/>
      <c r="BR7" s="869"/>
      <c r="BS7" s="469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1"/>
      <c r="CG7" s="875"/>
      <c r="CH7" s="869"/>
      <c r="CI7" s="503"/>
      <c r="CJ7" s="504"/>
      <c r="CK7" s="504"/>
      <c r="CL7" s="504"/>
      <c r="CM7" s="504"/>
      <c r="CN7" s="504"/>
      <c r="CO7" s="504"/>
      <c r="CP7" s="504"/>
      <c r="CQ7" s="504"/>
      <c r="CR7" s="504"/>
      <c r="CS7" s="504"/>
      <c r="CT7" s="504"/>
      <c r="CU7" s="504"/>
      <c r="CV7" s="505"/>
      <c r="CW7" s="875"/>
      <c r="CX7" s="869"/>
      <c r="CY7" s="479"/>
      <c r="CZ7" s="877"/>
      <c r="DA7" s="866"/>
      <c r="DB7" s="436"/>
      <c r="DC7" s="436"/>
      <c r="DD7" s="6"/>
      <c r="DE7" s="436"/>
      <c r="DF7" s="4"/>
      <c r="DG7" s="4"/>
      <c r="DH7" s="16"/>
      <c r="DI7" s="4"/>
      <c r="DJ7" s="4"/>
      <c r="DK7" s="4"/>
      <c r="DL7" s="17"/>
      <c r="DM7" s="18">
        <v>2.0868055555555556E-2</v>
      </c>
      <c r="DN7" s="18">
        <v>1.3981481481481482E-2</v>
      </c>
      <c r="DO7" s="4"/>
      <c r="DP7" s="4"/>
      <c r="DQ7" s="4"/>
      <c r="DR7" s="4"/>
    </row>
    <row r="8" spans="1:123" ht="65.25" customHeight="1">
      <c r="A8" s="209" t="s">
        <v>24</v>
      </c>
      <c r="B8" s="20" t="s">
        <v>25</v>
      </c>
      <c r="C8" s="21" t="s">
        <v>26</v>
      </c>
      <c r="D8" s="22" t="s">
        <v>27</v>
      </c>
      <c r="E8" s="22" t="s">
        <v>28</v>
      </c>
      <c r="F8" s="23" t="s">
        <v>29</v>
      </c>
      <c r="G8" s="281" t="s">
        <v>30</v>
      </c>
      <c r="H8" s="25"/>
      <c r="I8" s="25"/>
      <c r="J8" s="25"/>
      <c r="K8" s="26" t="s">
        <v>31</v>
      </c>
      <c r="L8" s="27" t="s">
        <v>32</v>
      </c>
      <c r="M8" s="27"/>
      <c r="N8" s="27"/>
      <c r="O8" s="27"/>
      <c r="P8" s="28" t="s">
        <v>33</v>
      </c>
      <c r="Q8" s="27" t="s">
        <v>34</v>
      </c>
      <c r="R8" s="29" t="s">
        <v>35</v>
      </c>
      <c r="S8" s="29" t="s">
        <v>36</v>
      </c>
      <c r="T8" s="29" t="s">
        <v>37</v>
      </c>
      <c r="U8" s="873"/>
      <c r="V8" s="870"/>
      <c r="W8" s="30" t="s">
        <v>30</v>
      </c>
      <c r="X8" s="30"/>
      <c r="Y8" s="30"/>
      <c r="Z8" s="30"/>
      <c r="AA8" s="26" t="s">
        <v>31</v>
      </c>
      <c r="AB8" s="27" t="s">
        <v>32</v>
      </c>
      <c r="AC8" s="27"/>
      <c r="AD8" s="27"/>
      <c r="AE8" s="27"/>
      <c r="AF8" s="289" t="s">
        <v>33</v>
      </c>
      <c r="AG8" s="27" t="s">
        <v>34</v>
      </c>
      <c r="AH8" s="29" t="s">
        <v>35</v>
      </c>
      <c r="AI8" s="29" t="s">
        <v>36</v>
      </c>
      <c r="AJ8" s="29" t="s">
        <v>37</v>
      </c>
      <c r="AK8" s="873"/>
      <c r="AL8" s="870"/>
      <c r="AM8" s="30" t="s">
        <v>30</v>
      </c>
      <c r="AN8" s="31"/>
      <c r="AO8" s="31"/>
      <c r="AP8" s="31"/>
      <c r="AQ8" s="32" t="s">
        <v>31</v>
      </c>
      <c r="AR8" s="33" t="s">
        <v>32</v>
      </c>
      <c r="AS8" s="33"/>
      <c r="AT8" s="33"/>
      <c r="AU8" s="33"/>
      <c r="AV8" s="34" t="s">
        <v>33</v>
      </c>
      <c r="AW8" s="33" t="s">
        <v>34</v>
      </c>
      <c r="AX8" s="31" t="s">
        <v>35</v>
      </c>
      <c r="AY8" s="31" t="s">
        <v>36</v>
      </c>
      <c r="AZ8" s="31" t="s">
        <v>37</v>
      </c>
      <c r="BA8" s="876"/>
      <c r="BB8" s="870"/>
      <c r="BC8" s="30" t="s">
        <v>30</v>
      </c>
      <c r="BD8" s="30"/>
      <c r="BE8" s="30"/>
      <c r="BF8" s="30"/>
      <c r="BG8" s="35" t="s">
        <v>31</v>
      </c>
      <c r="BH8" s="27" t="s">
        <v>32</v>
      </c>
      <c r="BI8" s="27"/>
      <c r="BJ8" s="27"/>
      <c r="BK8" s="27"/>
      <c r="BL8" s="304" t="s">
        <v>33</v>
      </c>
      <c r="BM8" s="27" t="s">
        <v>34</v>
      </c>
      <c r="BN8" s="29" t="s">
        <v>35</v>
      </c>
      <c r="BO8" s="29" t="s">
        <v>36</v>
      </c>
      <c r="BP8" s="29" t="s">
        <v>37</v>
      </c>
      <c r="BQ8" s="876"/>
      <c r="BR8" s="870"/>
      <c r="BS8" s="30" t="s">
        <v>30</v>
      </c>
      <c r="BT8" s="30"/>
      <c r="BU8" s="30"/>
      <c r="BV8" s="30"/>
      <c r="BW8" s="35" t="s">
        <v>31</v>
      </c>
      <c r="BX8" s="27" t="s">
        <v>32</v>
      </c>
      <c r="BY8" s="27"/>
      <c r="BZ8" s="27"/>
      <c r="CA8" s="27"/>
      <c r="CB8" s="28" t="s">
        <v>33</v>
      </c>
      <c r="CC8" s="27" t="s">
        <v>34</v>
      </c>
      <c r="CD8" s="29" t="s">
        <v>35</v>
      </c>
      <c r="CE8" s="29" t="s">
        <v>36</v>
      </c>
      <c r="CF8" s="29" t="s">
        <v>37</v>
      </c>
      <c r="CG8" s="876"/>
      <c r="CH8" s="870"/>
      <c r="CI8" s="30" t="s">
        <v>30</v>
      </c>
      <c r="CJ8" s="30"/>
      <c r="CK8" s="30"/>
      <c r="CL8" s="30"/>
      <c r="CM8" s="35" t="s">
        <v>31</v>
      </c>
      <c r="CN8" s="27" t="s">
        <v>32</v>
      </c>
      <c r="CO8" s="27"/>
      <c r="CP8" s="27"/>
      <c r="CQ8" s="27"/>
      <c r="CR8" s="28" t="s">
        <v>33</v>
      </c>
      <c r="CS8" s="36" t="s">
        <v>34</v>
      </c>
      <c r="CT8" s="29" t="s">
        <v>35</v>
      </c>
      <c r="CU8" s="29" t="s">
        <v>36</v>
      </c>
      <c r="CV8" s="29" t="s">
        <v>37</v>
      </c>
      <c r="CW8" s="876"/>
      <c r="CX8" s="870"/>
      <c r="CY8" s="479"/>
      <c r="CZ8" s="878"/>
      <c r="DA8" s="867"/>
      <c r="DB8" s="575" t="s">
        <v>38</v>
      </c>
      <c r="DC8" s="575" t="s">
        <v>39</v>
      </c>
      <c r="DD8" s="576"/>
      <c r="DE8" s="577" t="s">
        <v>40</v>
      </c>
      <c r="DF8" s="578" t="s">
        <v>41</v>
      </c>
      <c r="DG8" s="578" t="s">
        <v>42</v>
      </c>
      <c r="DH8" s="579" t="s">
        <v>43</v>
      </c>
      <c r="DI8" s="578" t="s">
        <v>44</v>
      </c>
      <c r="DJ8" s="37" t="s">
        <v>45</v>
      </c>
      <c r="DK8" s="37" t="s">
        <v>46</v>
      </c>
      <c r="DL8" s="4"/>
      <c r="DM8" s="4"/>
      <c r="DN8" s="4"/>
      <c r="DO8" s="4"/>
      <c r="DP8" s="4"/>
      <c r="DQ8" s="4"/>
      <c r="DR8" s="210" t="s">
        <v>47</v>
      </c>
    </row>
    <row r="9" spans="1:123">
      <c r="A9" s="39" t="s">
        <v>7</v>
      </c>
      <c r="B9" s="39">
        <v>160</v>
      </c>
      <c r="C9" s="567" t="s">
        <v>48</v>
      </c>
      <c r="D9" s="516"/>
      <c r="E9" s="516"/>
      <c r="F9" s="517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290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305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6"/>
      <c r="CS9" s="176"/>
      <c r="CT9" s="176"/>
      <c r="CU9" s="176"/>
      <c r="CV9" s="176"/>
      <c r="CW9" s="176"/>
      <c r="CX9" s="176"/>
      <c r="CY9" s="176"/>
      <c r="CZ9" s="176"/>
      <c r="DA9" s="176"/>
      <c r="DB9" s="176"/>
      <c r="DC9" s="580">
        <v>160</v>
      </c>
      <c r="DD9" s="581"/>
      <c r="DE9" s="582" t="s">
        <v>991</v>
      </c>
      <c r="DF9" s="176"/>
      <c r="DG9" s="176"/>
      <c r="DH9" s="176"/>
      <c r="DI9" s="176"/>
      <c r="DJ9" s="176"/>
      <c r="DK9" s="176"/>
      <c r="DL9" s="176"/>
      <c r="DM9" s="176"/>
      <c r="DN9" s="176"/>
      <c r="DO9" s="176"/>
      <c r="DP9" s="176"/>
      <c r="DQ9" s="176"/>
      <c r="DR9" s="211"/>
    </row>
    <row r="10" spans="1:123" s="67" customFormat="1">
      <c r="A10" s="212">
        <v>1</v>
      </c>
      <c r="B10" s="43">
        <f>B9</f>
        <v>160</v>
      </c>
      <c r="C10" s="44">
        <v>3</v>
      </c>
      <c r="D10" s="45" t="s">
        <v>233</v>
      </c>
      <c r="E10" s="45" t="s">
        <v>234</v>
      </c>
      <c r="F10" s="282" t="s">
        <v>459</v>
      </c>
      <c r="G10" s="46">
        <v>0.20833333333333301</v>
      </c>
      <c r="H10" s="47" t="str">
        <f>LEFT(K10,2)</f>
        <v>08</v>
      </c>
      <c r="I10" s="47" t="str">
        <f>MID(K10,3,2)</f>
        <v>08</v>
      </c>
      <c r="J10" s="47" t="str">
        <f>RIGHT(K10,2)</f>
        <v>07</v>
      </c>
      <c r="K10" s="48" t="s">
        <v>480</v>
      </c>
      <c r="L10" s="49" t="str">
        <f>CONCATENATE(H10&amp;":"&amp;I10&amp;":"&amp;J10)</f>
        <v>08:08:07</v>
      </c>
      <c r="M10" s="47" t="str">
        <f>LEFT(P10,2)</f>
        <v>08</v>
      </c>
      <c r="N10" s="47" t="str">
        <f>MID(P10,3,2)</f>
        <v>10</v>
      </c>
      <c r="O10" s="47" t="str">
        <f>RIGHT(P10,2)</f>
        <v>14</v>
      </c>
      <c r="P10" s="48" t="s">
        <v>481</v>
      </c>
      <c r="Q10" s="49" t="str">
        <f>CONCATENATE(M10&amp;":"&amp;N10&amp;":"&amp;O10)</f>
        <v>08:10:14</v>
      </c>
      <c r="R10" s="50">
        <f>L10-G10</f>
        <v>0.13063657407407445</v>
      </c>
      <c r="S10" s="51">
        <f>Q10-L10</f>
        <v>1.4699074074073781E-3</v>
      </c>
      <c r="T10" s="50">
        <f>Q10-L10+R10</f>
        <v>0.13210648148148182</v>
      </c>
      <c r="U10" s="52">
        <f>$G$3/(MINUTE(R10)/60+HOUR(R10)+SECOND(R10)/3600)</f>
        <v>12.758040223265704</v>
      </c>
      <c r="V10" s="52">
        <f>$G$3/(MINUTE(T10)/60+HOUR(T10)+SECOND(T10)/3600)</f>
        <v>12.616085509024005</v>
      </c>
      <c r="W10" s="106">
        <f>Q10+"0:40"</f>
        <v>0.36821759259259262</v>
      </c>
      <c r="X10" s="47" t="str">
        <f>LEFT(AA10,2)</f>
        <v>10</v>
      </c>
      <c r="Y10" s="47" t="str">
        <f>MID(AA10,3,2)</f>
        <v>40</v>
      </c>
      <c r="Z10" s="47" t="str">
        <f>RIGHT(AA10,2)</f>
        <v>00</v>
      </c>
      <c r="AA10" s="48" t="s">
        <v>482</v>
      </c>
      <c r="AB10" s="49" t="str">
        <f>CONCATENATE(X10&amp;":"&amp;Y10&amp;":"&amp;Z10)</f>
        <v>10:40:00</v>
      </c>
      <c r="AC10" s="47" t="str">
        <f>LEFT(AF10,2)</f>
        <v>10</v>
      </c>
      <c r="AD10" s="47" t="str">
        <f>MID(AF10,3,2)</f>
        <v>42</v>
      </c>
      <c r="AE10" s="47" t="str">
        <f>RIGHT(AF10,2)</f>
        <v>30</v>
      </c>
      <c r="AF10" s="291" t="s">
        <v>483</v>
      </c>
      <c r="AG10" s="49" t="str">
        <f>CONCATENATE(AC10&amp;":"&amp;AD10&amp;":"&amp;AE10)</f>
        <v>10:42:30</v>
      </c>
      <c r="AH10" s="50">
        <f>AB10-W10</f>
        <v>7.6226851851851796E-2</v>
      </c>
      <c r="AI10" s="51">
        <f>AG10-AB10</f>
        <v>1.7361111111111605E-3</v>
      </c>
      <c r="AJ10" s="50">
        <f>AG10-AB10+AH10</f>
        <v>7.7962962962962956E-2</v>
      </c>
      <c r="AK10" s="52">
        <f>$W$3/(MINUTE(AH10)/60+HOUR(AH10)+SECOND(AH10)/3600)</f>
        <v>16.398420892802914</v>
      </c>
      <c r="AL10" s="52">
        <f>$W$3/(MINUTE(AJ10)/60+HOUR(AJ10)+SECOND(AJ10)/3600)</f>
        <v>16.033254156769594</v>
      </c>
      <c r="AM10" s="106">
        <f>AG10+"0:30"</f>
        <v>0.4670138888888889</v>
      </c>
      <c r="AN10" s="47" t="str">
        <f>LEFT(AQ10,2)</f>
        <v>12</v>
      </c>
      <c r="AO10" s="47" t="str">
        <f>MID(AQ10,3,2)</f>
        <v>58</v>
      </c>
      <c r="AP10" s="47" t="str">
        <f>RIGHT(AQ10,2)</f>
        <v>28</v>
      </c>
      <c r="AQ10" s="48" t="s">
        <v>484</v>
      </c>
      <c r="AR10" s="49" t="str">
        <f>CONCATENATE(AN10&amp;":"&amp;AO10&amp;":"&amp;AP10)</f>
        <v>12:58:28</v>
      </c>
      <c r="AS10" s="47" t="str">
        <f>LEFT(AV10,2)</f>
        <v>13</v>
      </c>
      <c r="AT10" s="47" t="str">
        <f>MID(AV10,3,2)</f>
        <v>01</v>
      </c>
      <c r="AU10" s="47" t="str">
        <f>RIGHT(AV10,2)</f>
        <v>44</v>
      </c>
      <c r="AV10" s="320">
        <v>130144</v>
      </c>
      <c r="AW10" s="49" t="str">
        <f>CONCATENATE(AS10&amp;":"&amp;AT10&amp;":"&amp;AU10)</f>
        <v>13:01:44</v>
      </c>
      <c r="AX10" s="50">
        <f>AR10-AM10</f>
        <v>7.3587962962962938E-2</v>
      </c>
      <c r="AY10" s="51">
        <f>AW10-AR10</f>
        <v>2.2685185185185031E-3</v>
      </c>
      <c r="AZ10" s="50">
        <f>AW10-AR10+AX10</f>
        <v>7.5856481481481441E-2</v>
      </c>
      <c r="BA10" s="52">
        <f>$AM$3/(MINUTE(AX10)/60+HOUR(AX10)+SECOND(AX10)/3600)</f>
        <v>16.986473733878576</v>
      </c>
      <c r="BB10" s="52">
        <f>$AM$3/(MINUTE(AZ10)/60+HOUR(AZ10)+SECOND(AZ10)/3600)</f>
        <v>16.478486420506563</v>
      </c>
      <c r="BC10" s="106">
        <f>AW10+"0:30"</f>
        <v>0.56370370370370371</v>
      </c>
      <c r="BD10" s="47" t="str">
        <f>LEFT(BG10,2)</f>
        <v>14</v>
      </c>
      <c r="BE10" s="47" t="str">
        <f>MID(BG10,3,2)</f>
        <v>50</v>
      </c>
      <c r="BF10" s="47" t="str">
        <f>RIGHT(BG10,2)</f>
        <v>12</v>
      </c>
      <c r="BG10" s="320">
        <v>145012</v>
      </c>
      <c r="BH10" s="326" t="str">
        <f>CONCATENATE(BD10&amp;":"&amp;BE10&amp;":"&amp;BF10)</f>
        <v>14:50:12</v>
      </c>
      <c r="BI10" s="327" t="str">
        <f>LEFT(BL10,2)</f>
        <v>14</v>
      </c>
      <c r="BJ10" s="327" t="str">
        <f>MID(BL10,3,2)</f>
        <v>53</v>
      </c>
      <c r="BK10" s="327" t="str">
        <f>RIGHT(BL10,2)</f>
        <v>06</v>
      </c>
      <c r="BL10" s="320">
        <v>145306</v>
      </c>
      <c r="BM10" s="49" t="str">
        <f>CONCATENATE(BI10&amp;":"&amp;BJ10&amp;":"&amp;BK10)</f>
        <v>14:53:06</v>
      </c>
      <c r="BN10" s="55">
        <f>BH10-BC10</f>
        <v>5.4490740740740673E-2</v>
      </c>
      <c r="BO10" s="51">
        <f>BM10-BH10</f>
        <v>2.0138888888889817E-3</v>
      </c>
      <c r="BP10" s="55">
        <f>BM10-BC10</f>
        <v>5.6504629629629655E-2</v>
      </c>
      <c r="BQ10" s="52">
        <f>$BC$3/(MINUTE(BN10)/60+HOUR(BN10)+SECOND(BN10)/3600)</f>
        <v>15.293118096856412</v>
      </c>
      <c r="BR10" s="52">
        <f>$BC$3/(MINUTE(BP10)/60+HOUR(BP10)+SECOND(BP10)/3600)</f>
        <v>14.748054076198278</v>
      </c>
      <c r="BS10" s="56">
        <f>BM10+"00:30"</f>
        <v>0.64104166666666673</v>
      </c>
      <c r="BT10" s="47" t="str">
        <f>LEFT(BW10,2)</f>
        <v>16</v>
      </c>
      <c r="BU10" s="47" t="str">
        <f>MID(BW10,3,2)</f>
        <v>35</v>
      </c>
      <c r="BV10" s="47" t="str">
        <f>RIGHT(BW10,2)</f>
        <v>19</v>
      </c>
      <c r="BW10" s="54">
        <v>163519</v>
      </c>
      <c r="BX10" s="49" t="str">
        <f>CONCATENATE(BT10&amp;":"&amp;BU10&amp;":"&amp;BV10)</f>
        <v>16:35:19</v>
      </c>
      <c r="BY10" s="47" t="str">
        <f>LEFT(CB10,2)</f>
        <v>16</v>
      </c>
      <c r="BZ10" s="47" t="str">
        <f>MID(CB10,3,2)</f>
        <v>39</v>
      </c>
      <c r="CA10" s="47" t="str">
        <f>RIGHT(CB10,2)</f>
        <v>36</v>
      </c>
      <c r="CB10" s="54">
        <v>163936</v>
      </c>
      <c r="CC10" s="49" t="str">
        <f>CONCATENATE(BY10&amp;":"&amp;BZ10&amp;":"&amp;CA10)</f>
        <v>16:39:36</v>
      </c>
      <c r="CD10" s="55">
        <f>BX10-BS10</f>
        <v>5.0150462962962883E-2</v>
      </c>
      <c r="CE10" s="57">
        <f>CC10-BX10</f>
        <v>2.9745370370370949E-3</v>
      </c>
      <c r="CF10" s="55">
        <f>CC10-BS10</f>
        <v>5.3124999999999978E-2</v>
      </c>
      <c r="CG10" s="52">
        <f>$BS$3/(MINUTE(CD10)/60+HOUR(CD10)+SECOND(CD10)/3600)</f>
        <v>16.616662820216941</v>
      </c>
      <c r="CH10" s="52">
        <f>$BS$3/(MINUTE(CF10)/60+HOUR(CF10)+SECOND(CF10)/3600)</f>
        <v>15.686274509803923</v>
      </c>
      <c r="CI10" s="106">
        <f>CC10+"0:50"</f>
        <v>0.72888888888888892</v>
      </c>
      <c r="CJ10" s="47" t="str">
        <f>LEFT(CM10,2)</f>
        <v>18</v>
      </c>
      <c r="CK10" s="47" t="str">
        <f>MID(CM10,3,2)</f>
        <v>35</v>
      </c>
      <c r="CL10" s="47" t="str">
        <f>RIGHT(CM10,2)</f>
        <v>01</v>
      </c>
      <c r="CM10" s="54">
        <v>183501</v>
      </c>
      <c r="CN10" s="49" t="str">
        <f>CONCATENATE(CJ10&amp;":"&amp;CK10&amp;":"&amp;CL10)</f>
        <v>18:35:01</v>
      </c>
      <c r="CO10" s="47" t="str">
        <f>LEFT(CR10,2)</f>
        <v>18</v>
      </c>
      <c r="CP10" s="47" t="str">
        <f>MID(CR10,3,2)</f>
        <v>41</v>
      </c>
      <c r="CQ10" s="47" t="str">
        <f>RIGHT(CR10,2)</f>
        <v>50</v>
      </c>
      <c r="CR10" s="54">
        <v>184150</v>
      </c>
      <c r="CS10" s="49" t="str">
        <f>CONCATENATE(CO10&amp;":"&amp;CP10&amp;":"&amp;CQ10)</f>
        <v>18:41:50</v>
      </c>
      <c r="CT10" s="55">
        <f>CN10-CI10</f>
        <v>4.54282407407407E-2</v>
      </c>
      <c r="CU10" s="340">
        <f>CS10-CN10</f>
        <v>4.7337962962963331E-3</v>
      </c>
      <c r="CV10" s="55">
        <f>CS10-CN10+CT10</f>
        <v>5.0162037037037033E-2</v>
      </c>
      <c r="CW10" s="52">
        <f>$CI$3/(MINUTE(CT10)/60+HOUR(CT10)+SECOND(CT10)/3600)</f>
        <v>18.34394904458599</v>
      </c>
      <c r="CX10" s="52">
        <f>$CI$3/(MINUTE(CV10)/60+HOUR(CV10)+SECOND(CV10)/3600)</f>
        <v>16.612828795569914</v>
      </c>
      <c r="CY10" s="58"/>
      <c r="CZ10" s="59">
        <f>$DC$9/(MINUTE(DC10)/60+HOUR(DC10)+SECOND(DC10)/3600)</f>
        <v>15.117713445841316</v>
      </c>
      <c r="DA10" s="421">
        <f>$DC$9/(MINUTE(DB10)/60+HOUR(DB10)+SECOND(DB10)/3600)</f>
        <v>15.485119767723203</v>
      </c>
      <c r="DB10" s="61">
        <f t="shared" ref="DB10:DB13" si="0">R10+AH10+AX10+BN10+CD10+CT10</f>
        <v>0.43052083333333346</v>
      </c>
      <c r="DC10" s="61">
        <f>T10+AJ10+AZ10+BP10+CF10+CT10</f>
        <v>0.44098379629629658</v>
      </c>
      <c r="DD10" s="62"/>
      <c r="DE10" s="63">
        <v>160</v>
      </c>
      <c r="DF10" s="287">
        <f>MINUTE(DB10)/60+HOUR(DB10)+SECOND(DB10)/3600</f>
        <v>10.3325</v>
      </c>
      <c r="DG10" s="287">
        <f>MINUTE(DC10)/60+HOUR(DC10)+SECOND(DC10)/3600</f>
        <v>10.583611111111111</v>
      </c>
      <c r="DH10" s="16">
        <v>200</v>
      </c>
      <c r="DI10" s="16">
        <f>-(SECOND(CN10-$CN$10)/60+MINUTE(CN10-$CN$10)+HOUR(CN10-$CN$10)*60)</f>
        <v>0</v>
      </c>
      <c r="DJ10" s="65">
        <f>IF((DE10+DH10+DI10)&lt;DE10,DE10,DE10+DH10+DI10)</f>
        <v>360</v>
      </c>
      <c r="DK10" s="65">
        <f>IF(CN10&gt;$DE$9,0,DJ10)</f>
        <v>360</v>
      </c>
      <c r="DL10" s="65">
        <f t="shared" ref="DL10:DL13" si="1">IF((S10&gt;$DN$7),0,DK10)</f>
        <v>360</v>
      </c>
      <c r="DM10" s="65">
        <f t="shared" ref="DM10:DM13" si="2">IF((AI10&gt;$DN$7),0,DK10)</f>
        <v>360</v>
      </c>
      <c r="DN10" s="65">
        <f t="shared" ref="DN10:DN13" si="3">IF((AY10&gt;$DN$7),0,DK10)</f>
        <v>360</v>
      </c>
      <c r="DO10" s="65">
        <f>IF((BO10&gt;$DN$7),0,DK10)</f>
        <v>360</v>
      </c>
      <c r="DP10" s="65">
        <f>IF((CE10&gt;$DN$7),0,DK10)</f>
        <v>360</v>
      </c>
      <c r="DQ10" s="65">
        <f>IF((CU10&gt;$DM$7),0,DK10)</f>
        <v>360</v>
      </c>
      <c r="DR10" s="134">
        <f>DL10*DM10*DN10*DO10*DP10*DQ10/DL10/DM10/DN10/DP10/DQ10</f>
        <v>360</v>
      </c>
      <c r="DS10" s="66"/>
    </row>
    <row r="11" spans="1:123" s="67" customFormat="1">
      <c r="A11" s="212">
        <v>2</v>
      </c>
      <c r="B11" s="43">
        <f t="shared" ref="B11:B13" si="4">B10</f>
        <v>160</v>
      </c>
      <c r="C11" s="44">
        <v>75</v>
      </c>
      <c r="D11" s="45" t="s">
        <v>57</v>
      </c>
      <c r="E11" s="45" t="s">
        <v>230</v>
      </c>
      <c r="F11" s="282" t="s">
        <v>459</v>
      </c>
      <c r="G11" s="46">
        <v>0.20833333333333334</v>
      </c>
      <c r="H11" s="47" t="str">
        <f>LEFT(K11,2)</f>
        <v>08</v>
      </c>
      <c r="I11" s="47" t="str">
        <f>MID(K11,3,2)</f>
        <v>08</v>
      </c>
      <c r="J11" s="47" t="str">
        <f>RIGHT(K11,2)</f>
        <v>06</v>
      </c>
      <c r="K11" s="48" t="s">
        <v>532</v>
      </c>
      <c r="L11" s="49" t="str">
        <f>CONCATENATE(H11&amp;":"&amp;I11&amp;":"&amp;J11)</f>
        <v>08:08:06</v>
      </c>
      <c r="M11" s="47" t="str">
        <f>LEFT(P11,2)</f>
        <v>08</v>
      </c>
      <c r="N11" s="47" t="str">
        <f>MID(P11,3,2)</f>
        <v>11</v>
      </c>
      <c r="O11" s="47" t="str">
        <f>RIGHT(P11,2)</f>
        <v>07</v>
      </c>
      <c r="P11" s="48" t="s">
        <v>533</v>
      </c>
      <c r="Q11" s="49" t="str">
        <f>CONCATENATE(M11&amp;":"&amp;N11&amp;":"&amp;O11)</f>
        <v>08:11:07</v>
      </c>
      <c r="R11" s="50">
        <f>L11-G11</f>
        <v>0.13062499999999996</v>
      </c>
      <c r="S11" s="51">
        <f>Q11-L11</f>
        <v>2.0949074074074203E-3</v>
      </c>
      <c r="T11" s="50">
        <f>Q11-L11+R11</f>
        <v>0.13271990740740738</v>
      </c>
      <c r="U11" s="52">
        <f>$G$3/(MINUTE(R11)/60+HOUR(R11)+SECOND(R11)/3600)</f>
        <v>12.759170653907496</v>
      </c>
      <c r="V11" s="52">
        <f>$G$3/(MINUTE(T11)/60+HOUR(T11)+SECOND(T11)/3600)</f>
        <v>12.557774483299905</v>
      </c>
      <c r="W11" s="106">
        <f t="shared" ref="W11:W13" si="5">Q11+"0:40"</f>
        <v>0.36883101851851852</v>
      </c>
      <c r="X11" s="47" t="str">
        <f>LEFT(AA11,2)</f>
        <v>10</v>
      </c>
      <c r="Y11" s="47" t="str">
        <f>MID(AA11,3,2)</f>
        <v>40</v>
      </c>
      <c r="Z11" s="47" t="str">
        <f>RIGHT(AA11,2)</f>
        <v>03</v>
      </c>
      <c r="AA11" s="48" t="s">
        <v>534</v>
      </c>
      <c r="AB11" s="49" t="str">
        <f>CONCATENATE(X11&amp;":"&amp;Y11&amp;":"&amp;Z11)</f>
        <v>10:40:03</v>
      </c>
      <c r="AC11" s="47" t="str">
        <f>LEFT(AF11,2)</f>
        <v>10</v>
      </c>
      <c r="AD11" s="47" t="str">
        <f>MID(AF11,3,2)</f>
        <v>42</v>
      </c>
      <c r="AE11" s="47" t="str">
        <f>RIGHT(AF11,2)</f>
        <v>54</v>
      </c>
      <c r="AF11" s="291" t="s">
        <v>535</v>
      </c>
      <c r="AG11" s="49" t="str">
        <f>CONCATENATE(AC11&amp;":"&amp;AD11&amp;":"&amp;AE11)</f>
        <v>10:42:54</v>
      </c>
      <c r="AH11" s="50">
        <f>AB11-W11</f>
        <v>7.5648148148148187E-2</v>
      </c>
      <c r="AI11" s="51">
        <f>AG11-AB11</f>
        <v>1.979166666666643E-3</v>
      </c>
      <c r="AJ11" s="50">
        <f>AG11-AB11+AH11</f>
        <v>7.762731481481483E-2</v>
      </c>
      <c r="AK11" s="52">
        <f>$W$3/(MINUTE(AH11)/60+HOUR(AH11)+SECOND(AH11)/3600)</f>
        <v>16.523867809057528</v>
      </c>
      <c r="AL11" s="52">
        <f>$W$3/(MINUTE(AJ11)/60+HOUR(AJ11)+SECOND(AJ11)/3600)</f>
        <v>16.102579394662293</v>
      </c>
      <c r="AM11" s="106">
        <f t="shared" ref="AM11:AM74" si="6">AG11+"0:30"</f>
        <v>0.46729166666666666</v>
      </c>
      <c r="AN11" s="47" t="str">
        <f>LEFT(AQ11,2)</f>
        <v>12</v>
      </c>
      <c r="AO11" s="47" t="str">
        <f>MID(AQ11,3,2)</f>
        <v>58</v>
      </c>
      <c r="AP11" s="47" t="str">
        <f>RIGHT(AQ11,2)</f>
        <v>31</v>
      </c>
      <c r="AQ11" s="48" t="s">
        <v>916</v>
      </c>
      <c r="AR11" s="49" t="str">
        <f>CONCATENATE(AN11&amp;":"&amp;AO11&amp;":"&amp;AP11)</f>
        <v>12:58:31</v>
      </c>
      <c r="AS11" s="47" t="str">
        <f>LEFT(AV11,2)</f>
        <v>13</v>
      </c>
      <c r="AT11" s="47" t="str">
        <f>MID(AV11,3,2)</f>
        <v>02</v>
      </c>
      <c r="AU11" s="47" t="str">
        <f>RIGHT(AV11,2)</f>
        <v>00</v>
      </c>
      <c r="AV11" s="320">
        <v>130200</v>
      </c>
      <c r="AW11" s="49" t="str">
        <f>CONCATENATE(AS11&amp;":"&amp;AT11&amp;":"&amp;AU11)</f>
        <v>13:02:00</v>
      </c>
      <c r="AX11" s="50">
        <f>AR11-AM11</f>
        <v>7.33449074074074E-2</v>
      </c>
      <c r="AY11" s="51">
        <f>AW11-AR11</f>
        <v>2.4189814814814525E-3</v>
      </c>
      <c r="AZ11" s="50">
        <f>AW11-AR11+AX11</f>
        <v>7.5763888888888853E-2</v>
      </c>
      <c r="BA11" s="52">
        <f>$AM$3/(MINUTE(AX11)/60+HOUR(AX11)+SECOND(AX11)/3600)</f>
        <v>17.042764715164903</v>
      </c>
      <c r="BB11" s="52">
        <f>$AM$3/(MINUTE(AZ11)/60+HOUR(AZ11)+SECOND(AZ11)/3600)</f>
        <v>16.498625114573784</v>
      </c>
      <c r="BC11" s="106">
        <f>AW11+"0:30"</f>
        <v>0.56388888888888888</v>
      </c>
      <c r="BD11" s="47" t="str">
        <f>LEFT(BG11,2)</f>
        <v>14</v>
      </c>
      <c r="BE11" s="47" t="str">
        <f>MID(BG11,3,2)</f>
        <v>50</v>
      </c>
      <c r="BF11" s="47" t="str">
        <f>RIGHT(BG11,2)</f>
        <v>19</v>
      </c>
      <c r="BG11" s="320">
        <v>145019</v>
      </c>
      <c r="BH11" s="326" t="str">
        <f>CONCATENATE(BD11&amp;":"&amp;BE11&amp;":"&amp;BF11)</f>
        <v>14:50:19</v>
      </c>
      <c r="BI11" s="327" t="str">
        <f>LEFT(BL11,2)</f>
        <v>14</v>
      </c>
      <c r="BJ11" s="327" t="str">
        <f>MID(BL11,3,2)</f>
        <v>53</v>
      </c>
      <c r="BK11" s="327" t="str">
        <f>RIGHT(BL11,2)</f>
        <v>50</v>
      </c>
      <c r="BL11" s="320">
        <v>145350</v>
      </c>
      <c r="BM11" s="49" t="str">
        <f>CONCATENATE(BI11&amp;":"&amp;BJ11&amp;":"&amp;BK11)</f>
        <v>14:53:50</v>
      </c>
      <c r="BN11" s="55">
        <f>BH11-BC11</f>
        <v>5.4386574074074101E-2</v>
      </c>
      <c r="BO11" s="51">
        <f>BM11-BH11</f>
        <v>2.4421296296296413E-3</v>
      </c>
      <c r="BP11" s="55">
        <f>BM11-BC11</f>
        <v>5.6828703703703742E-2</v>
      </c>
      <c r="BQ11" s="52">
        <f>$BC$3/(MINUTE(BN11)/60+HOUR(BN11)+SECOND(BN11)/3600)</f>
        <v>15.322409023196425</v>
      </c>
      <c r="BR11" s="52">
        <f>$BC$3/(MINUTE(BP11)/60+HOUR(BP11)+SECOND(BP11)/3600)</f>
        <v>14.663951120162933</v>
      </c>
      <c r="BS11" s="56">
        <f t="shared" ref="BS11:BS12" si="7">BM11+"00:30"</f>
        <v>0.641550925925926</v>
      </c>
      <c r="BT11" s="47" t="str">
        <f>LEFT(BW11,2)</f>
        <v>16</v>
      </c>
      <c r="BU11" s="47" t="str">
        <f>MID(BW11,3,2)</f>
        <v>40</v>
      </c>
      <c r="BV11" s="47" t="str">
        <f>RIGHT(BW11,2)</f>
        <v>12</v>
      </c>
      <c r="BW11" s="54">
        <v>164012</v>
      </c>
      <c r="BX11" s="49" t="str">
        <f>CONCATENATE(BT11&amp;":"&amp;BU11&amp;":"&amp;BV11)</f>
        <v>16:40:12</v>
      </c>
      <c r="BY11" s="47" t="str">
        <f>LEFT(CB11,2)</f>
        <v>16</v>
      </c>
      <c r="BZ11" s="47" t="str">
        <f>MID(CB11,3,2)</f>
        <v>43</v>
      </c>
      <c r="CA11" s="47" t="str">
        <f>RIGHT(CB11,2)</f>
        <v>52</v>
      </c>
      <c r="CB11" s="54">
        <v>164352</v>
      </c>
      <c r="CC11" s="49" t="str">
        <f>CONCATENATE(BY11&amp;":"&amp;BZ11&amp;":"&amp;CA11)</f>
        <v>16:43:52</v>
      </c>
      <c r="CD11" s="55">
        <f>BX11-BS11</f>
        <v>5.3032407407407445E-2</v>
      </c>
      <c r="CE11" s="57">
        <f>CC11-BX11</f>
        <v>2.5462962962962132E-3</v>
      </c>
      <c r="CF11" s="55">
        <f>CC11-BS11</f>
        <v>5.5578703703703658E-2</v>
      </c>
      <c r="CG11" s="52">
        <f>$BS$3/(MINUTE(CD11)/60+HOUR(CD11)+SECOND(CD11)/3600)</f>
        <v>15.71366215626364</v>
      </c>
      <c r="CH11" s="52">
        <f>$BS$3/(MINUTE(CF11)/60+HOUR(CF11)+SECOND(CF11)/3600)</f>
        <v>14.993752603082049</v>
      </c>
      <c r="CI11" s="106">
        <f>CC11+"0:50"</f>
        <v>0.73185185185185186</v>
      </c>
      <c r="CJ11" s="47" t="str">
        <f>LEFT(CM11,2)</f>
        <v>18</v>
      </c>
      <c r="CK11" s="47" t="str">
        <f>MID(CM11,3,2)</f>
        <v>45</v>
      </c>
      <c r="CL11" s="47" t="str">
        <f>RIGHT(CM11,2)</f>
        <v>02</v>
      </c>
      <c r="CM11" s="54">
        <v>184502</v>
      </c>
      <c r="CN11" s="49" t="str">
        <f>CONCATENATE(CJ11&amp;":"&amp;CK11&amp;":"&amp;CL11)</f>
        <v>18:45:02</v>
      </c>
      <c r="CO11" s="47" t="str">
        <f>LEFT(CR11,2)</f>
        <v>18</v>
      </c>
      <c r="CP11" s="47" t="str">
        <f>MID(CR11,3,2)</f>
        <v>51</v>
      </c>
      <c r="CQ11" s="47" t="str">
        <f>RIGHT(CR11,2)</f>
        <v>23</v>
      </c>
      <c r="CR11" s="54">
        <v>185123</v>
      </c>
      <c r="CS11" s="49" t="str">
        <f>CONCATENATE(CO11&amp;":"&amp;CP11&amp;":"&amp;CQ11)</f>
        <v>18:51:23</v>
      </c>
      <c r="CT11" s="55">
        <f>CN11-CI11</f>
        <v>4.9421296296296213E-2</v>
      </c>
      <c r="CU11" s="340">
        <f>CS11-CN11</f>
        <v>4.4097222222223564E-3</v>
      </c>
      <c r="CV11" s="55">
        <f>CS11-CN11+CT11</f>
        <v>5.383101851851857E-2</v>
      </c>
      <c r="CW11" s="52">
        <f>$CI$3/(MINUTE(CT11)/60+HOUR(CT11)+SECOND(CT11)/3600)</f>
        <v>16.861826697892273</v>
      </c>
      <c r="CX11" s="52">
        <f>$CI$3/(MINUTE(CV11)/60+HOUR(CV11)+SECOND(CV11)/3600)</f>
        <v>15.480541818963665</v>
      </c>
      <c r="CY11" s="58"/>
      <c r="CZ11" s="59">
        <f t="shared" ref="CZ11:CZ13" si="8">$DC$9/(MINUTE(DC11)/60+HOUR(DC11)+SECOND(DC11)/3600)</f>
        <v>14.882951785437445</v>
      </c>
      <c r="DA11" s="421">
        <f t="shared" ref="DA11:DA13" si="9">$DC$9/(MINUTE(DB11)/60+HOUR(DB11)+SECOND(DB11)/3600)</f>
        <v>15.274463007159905</v>
      </c>
      <c r="DB11" s="61">
        <f t="shared" si="0"/>
        <v>0.43645833333333328</v>
      </c>
      <c r="DC11" s="61">
        <f t="shared" ref="DC11:DC13" si="10">T11+AJ11+AZ11+BP11+CF11+CT11</f>
        <v>0.44793981481481471</v>
      </c>
      <c r="DD11" s="62"/>
      <c r="DE11" s="63">
        <v>160</v>
      </c>
      <c r="DF11" s="287">
        <f t="shared" ref="DF11:DF13" si="11">MINUTE(DB11)/60+HOUR(DB11)+SECOND(DB11)/3600</f>
        <v>10.475</v>
      </c>
      <c r="DG11" s="287">
        <f t="shared" ref="DG11:DG13" si="12">MINUTE(DC11)/60+HOUR(DC11)+SECOND(DC11)/3600</f>
        <v>10.750555555555556</v>
      </c>
      <c r="DH11" s="16">
        <f>DH10-5</f>
        <v>195</v>
      </c>
      <c r="DI11" s="16">
        <f t="shared" ref="DI11:DI13" si="13">-(SECOND(CN11-$CN$10)/60+MINUTE(CN11-$CN$10)+HOUR(CN11-$CN$10)*60)</f>
        <v>-10.016666666666667</v>
      </c>
      <c r="DJ11" s="65">
        <f t="shared" ref="DJ11:DJ13" si="14">IF((DE11+DH11+DI11)&lt;DE11,DE11,DE11+DH11+DI11)</f>
        <v>344.98333333333335</v>
      </c>
      <c r="DK11" s="65">
        <f t="shared" ref="DK11:DK13" si="15">IF(CN11&gt;$DE$9,0,DJ11)</f>
        <v>344.98333333333335</v>
      </c>
      <c r="DL11" s="65">
        <f t="shared" si="1"/>
        <v>344.98333333333335</v>
      </c>
      <c r="DM11" s="65">
        <f t="shared" si="2"/>
        <v>344.98333333333335</v>
      </c>
      <c r="DN11" s="65">
        <f t="shared" si="3"/>
        <v>344.98333333333335</v>
      </c>
      <c r="DO11" s="65">
        <f t="shared" ref="DO11:DO13" si="16">IF((BO11&gt;$DN$7),0,DK11)</f>
        <v>344.98333333333335</v>
      </c>
      <c r="DP11" s="65">
        <f t="shared" ref="DP11:DP13" si="17">IF((CE11&gt;$DN$7),0,DK11)</f>
        <v>344.98333333333335</v>
      </c>
      <c r="DQ11" s="65">
        <f t="shared" ref="DQ11:DQ13" si="18">IF((CU11&gt;$DM$7),0,DK11)</f>
        <v>344.98333333333335</v>
      </c>
      <c r="DR11" s="134">
        <f t="shared" ref="DR11:DR13" si="19">DL11*DM11*DN11*DO11*DP11*DQ11/DL11/DM11/DN11/DP11/DQ11</f>
        <v>344.98333333333335</v>
      </c>
    </row>
    <row r="12" spans="1:123" s="67" customFormat="1">
      <c r="A12" s="212">
        <v>3</v>
      </c>
      <c r="B12" s="43">
        <f t="shared" si="4"/>
        <v>160</v>
      </c>
      <c r="C12" s="44">
        <v>29</v>
      </c>
      <c r="D12" s="45" t="s">
        <v>228</v>
      </c>
      <c r="E12" s="45" t="s">
        <v>229</v>
      </c>
      <c r="F12" s="282" t="s">
        <v>459</v>
      </c>
      <c r="G12" s="46">
        <v>0.20833333333333334</v>
      </c>
      <c r="H12" s="47" t="str">
        <f>LEFT(K12,2)</f>
        <v>08</v>
      </c>
      <c r="I12" s="47" t="str">
        <f>MID(K12,3,2)</f>
        <v>08</v>
      </c>
      <c r="J12" s="47" t="str">
        <f>RIGHT(K12,2)</f>
        <v>09</v>
      </c>
      <c r="K12" s="48" t="s">
        <v>485</v>
      </c>
      <c r="L12" s="49" t="str">
        <f>CONCATENATE(H12&amp;":"&amp;I12&amp;":"&amp;J12)</f>
        <v>08:08:09</v>
      </c>
      <c r="M12" s="47" t="str">
        <f>LEFT(P12,2)</f>
        <v>08</v>
      </c>
      <c r="N12" s="47" t="str">
        <f>MID(P12,3,2)</f>
        <v>10</v>
      </c>
      <c r="O12" s="47" t="str">
        <f>RIGHT(P12,2)</f>
        <v>37</v>
      </c>
      <c r="P12" s="48" t="s">
        <v>486</v>
      </c>
      <c r="Q12" s="49" t="str">
        <f>CONCATENATE(M12&amp;":"&amp;N12&amp;":"&amp;O12)</f>
        <v>08:10:37</v>
      </c>
      <c r="R12" s="50">
        <f>L12-G12</f>
        <v>0.13065972222222225</v>
      </c>
      <c r="S12" s="51">
        <f>Q12-L12</f>
        <v>1.7129629629629162E-3</v>
      </c>
      <c r="T12" s="50">
        <f>Q12-L12+R12</f>
        <v>0.13237268518518516</v>
      </c>
      <c r="U12" s="52">
        <f>$G$3/(MINUTE(R12)/60+HOUR(R12)+SECOND(R12)/3600)</f>
        <v>12.755779962795643</v>
      </c>
      <c r="V12" s="52">
        <f>$G$3/(MINUTE(T12)/60+HOUR(T12)+SECOND(T12)/3600)</f>
        <v>12.590714348168227</v>
      </c>
      <c r="W12" s="106">
        <f t="shared" si="5"/>
        <v>0.3684837962962963</v>
      </c>
      <c r="X12" s="47" t="str">
        <f>LEFT(AA12,2)</f>
        <v>10</v>
      </c>
      <c r="Y12" s="47" t="str">
        <f>MID(AA12,3,2)</f>
        <v>40</v>
      </c>
      <c r="Z12" s="47" t="str">
        <f>RIGHT(AA12,2)</f>
        <v>04</v>
      </c>
      <c r="AA12" s="48" t="s">
        <v>487</v>
      </c>
      <c r="AB12" s="49" t="str">
        <f>CONCATENATE(X12&amp;":"&amp;Y12&amp;":"&amp;Z12)</f>
        <v>10:40:04</v>
      </c>
      <c r="AC12" s="47" t="str">
        <f>LEFT(AF12,2)</f>
        <v>10</v>
      </c>
      <c r="AD12" s="47" t="str">
        <f>MID(AF12,3,2)</f>
        <v>44</v>
      </c>
      <c r="AE12" s="47" t="str">
        <f>RIGHT(AF12,2)</f>
        <v>17</v>
      </c>
      <c r="AF12" s="291" t="s">
        <v>488</v>
      </c>
      <c r="AG12" s="49" t="str">
        <f>CONCATENATE(AC12&amp;":"&amp;AD12&amp;":"&amp;AE12)</f>
        <v>10:44:17</v>
      </c>
      <c r="AH12" s="50">
        <f>AB12-W12</f>
        <v>7.6006944444444446E-2</v>
      </c>
      <c r="AI12" s="51">
        <f>AG12-AB12</f>
        <v>2.9282407407407729E-3</v>
      </c>
      <c r="AJ12" s="50">
        <f>AG12-AB12+AH12</f>
        <v>7.8935185185185219E-2</v>
      </c>
      <c r="AK12" s="52">
        <f>$W$3/(MINUTE(AH12)/60+HOUR(AH12)+SECOND(AH12)/3600)</f>
        <v>16.445865692096849</v>
      </c>
      <c r="AL12" s="52">
        <f>$W$3/(MINUTE(AJ12)/60+HOUR(AJ12)+SECOND(AJ12)/3600)</f>
        <v>15.835777126099707</v>
      </c>
      <c r="AM12" s="106">
        <f t="shared" si="6"/>
        <v>0.46825231481481483</v>
      </c>
      <c r="AN12" s="47" t="str">
        <f>LEFT(AQ12,2)</f>
        <v>12</v>
      </c>
      <c r="AO12" s="47" t="str">
        <f>MID(AQ12,3,2)</f>
        <v>58</v>
      </c>
      <c r="AP12" s="47" t="str">
        <f>RIGHT(AQ12,2)</f>
        <v>49</v>
      </c>
      <c r="AQ12" s="48" t="s">
        <v>489</v>
      </c>
      <c r="AR12" s="49" t="str">
        <f>CONCATENATE(AN12&amp;":"&amp;AO12&amp;":"&amp;AP12)</f>
        <v>12:58:49</v>
      </c>
      <c r="AS12" s="47" t="str">
        <f>LEFT(AV12,2)</f>
        <v>13</v>
      </c>
      <c r="AT12" s="47" t="str">
        <f>MID(AV12,3,2)</f>
        <v>05</v>
      </c>
      <c r="AU12" s="47" t="str">
        <f>RIGHT(AV12,2)</f>
        <v>26</v>
      </c>
      <c r="AV12" s="320">
        <v>130526</v>
      </c>
      <c r="AW12" s="49" t="str">
        <f>CONCATENATE(AS12&amp;":"&amp;AT12&amp;":"&amp;AU12)</f>
        <v>13:05:26</v>
      </c>
      <c r="AX12" s="50">
        <f>AR12-AM12</f>
        <v>7.2592592592592597E-2</v>
      </c>
      <c r="AY12" s="51">
        <f>AW12-AR12</f>
        <v>4.5949074074074225E-3</v>
      </c>
      <c r="AZ12" s="50">
        <f>AW12-AR12+AX12</f>
        <v>7.718750000000002E-2</v>
      </c>
      <c r="BA12" s="52">
        <f>$AM$3/(MINUTE(AX12)/60+HOUR(AX12)+SECOND(AX12)/3600)</f>
        <v>17.219387755102041</v>
      </c>
      <c r="BB12" s="52">
        <f>$AM$3/(MINUTE(AZ12)/60+HOUR(AZ12)+SECOND(AZ12)/3600)</f>
        <v>16.194331983805668</v>
      </c>
      <c r="BC12" s="106">
        <f>AW12+"0:30"</f>
        <v>0.56627314814814822</v>
      </c>
      <c r="BD12" s="47" t="str">
        <f>LEFT(BG12,2)</f>
        <v>14</v>
      </c>
      <c r="BE12" s="47" t="str">
        <f>MID(BG12,3,2)</f>
        <v>50</v>
      </c>
      <c r="BF12" s="47" t="str">
        <f>RIGHT(BG12,2)</f>
        <v>02</v>
      </c>
      <c r="BG12" s="320">
        <v>145002</v>
      </c>
      <c r="BH12" s="326" t="str">
        <f>CONCATENATE(BD12&amp;":"&amp;BE12&amp;":"&amp;BF12)</f>
        <v>14:50:02</v>
      </c>
      <c r="BI12" s="327" t="str">
        <f>LEFT(BL12,2)</f>
        <v>15</v>
      </c>
      <c r="BJ12" s="327" t="str">
        <f>MID(BL12,3,2)</f>
        <v>00</v>
      </c>
      <c r="BK12" s="327" t="str">
        <f>RIGHT(BL12,2)</f>
        <v>28</v>
      </c>
      <c r="BL12" s="320">
        <v>150028</v>
      </c>
      <c r="BM12" s="49" t="str">
        <f>CONCATENATE(BI12&amp;":"&amp;BJ12&amp;":"&amp;BK12)</f>
        <v>15:00:28</v>
      </c>
      <c r="BN12" s="55">
        <f>BH12-BC12</f>
        <v>5.1805555555555549E-2</v>
      </c>
      <c r="BO12" s="51">
        <f>BM12-BH12</f>
        <v>7.2453703703703187E-3</v>
      </c>
      <c r="BP12" s="55">
        <f>BM12-BC12</f>
        <v>5.9050925925925868E-2</v>
      </c>
      <c r="BQ12" s="52">
        <f>$BC$3/(MINUTE(BN12)/60+HOUR(BN12)+SECOND(BN12)/3600)</f>
        <v>16.085790884718499</v>
      </c>
      <c r="BR12" s="52">
        <f>$BC$3/(MINUTE(BP12)/60+HOUR(BP12)+SECOND(BP12)/3600)</f>
        <v>14.112112896903174</v>
      </c>
      <c r="BS12" s="56">
        <f t="shared" si="7"/>
        <v>0.64615740740740746</v>
      </c>
      <c r="BT12" s="47" t="str">
        <f>LEFT(BW12,2)</f>
        <v>16</v>
      </c>
      <c r="BU12" s="47" t="str">
        <f>MID(BW12,3,2)</f>
        <v>55</v>
      </c>
      <c r="BV12" s="47" t="str">
        <f>RIGHT(BW12,2)</f>
        <v>24</v>
      </c>
      <c r="BW12" s="54">
        <v>165524</v>
      </c>
      <c r="BX12" s="49" t="str">
        <f>CONCATENATE(BT12&amp;":"&amp;BU12&amp;":"&amp;BV12)</f>
        <v>16:55:24</v>
      </c>
      <c r="BY12" s="47" t="str">
        <f>LEFT(CB12,2)</f>
        <v>17</v>
      </c>
      <c r="BZ12" s="47" t="str">
        <f>MID(CB12,3,2)</f>
        <v>04</v>
      </c>
      <c r="CA12" s="47" t="str">
        <f>RIGHT(CB12,2)</f>
        <v>19</v>
      </c>
      <c r="CB12" s="54">
        <v>170419</v>
      </c>
      <c r="CC12" s="49" t="str">
        <f>CONCATENATE(BY12&amp;":"&amp;BZ12&amp;":"&amp;CA12)</f>
        <v>17:04:19</v>
      </c>
      <c r="CD12" s="55">
        <f>BX12-BS12</f>
        <v>5.8981481481481413E-2</v>
      </c>
      <c r="CE12" s="57">
        <f>CC12-BX12</f>
        <v>6.1921296296296724E-3</v>
      </c>
      <c r="CF12" s="55">
        <f>CC12-BS12</f>
        <v>6.5173611111111085E-2</v>
      </c>
      <c r="CG12" s="52">
        <f>$BS$3/(MINUTE(CD12)/60+HOUR(CD12)+SECOND(CD12)/3600)</f>
        <v>14.128728414442701</v>
      </c>
      <c r="CH12" s="52">
        <f>$BS$3/(MINUTE(CF12)/60+HOUR(CF12)+SECOND(CF12)/3600)</f>
        <v>12.786361214704316</v>
      </c>
      <c r="CI12" s="106">
        <f>CC12+"0:50"</f>
        <v>0.74605324074074075</v>
      </c>
      <c r="CJ12" s="47" t="str">
        <f>LEFT(CM12,2)</f>
        <v>19</v>
      </c>
      <c r="CK12" s="47" t="str">
        <f>MID(CM12,3,2)</f>
        <v>46</v>
      </c>
      <c r="CL12" s="47" t="str">
        <f>RIGHT(CM12,2)</f>
        <v>39</v>
      </c>
      <c r="CM12" s="54">
        <v>194639</v>
      </c>
      <c r="CN12" s="49" t="str">
        <f>CONCATENATE(CJ12&amp;":"&amp;CK12&amp;":"&amp;CL12)</f>
        <v>19:46:39</v>
      </c>
      <c r="CO12" s="47" t="str">
        <f>LEFT(CR12,2)</f>
        <v>19</v>
      </c>
      <c r="CP12" s="47" t="str">
        <f>MID(CR12,3,2)</f>
        <v>54</v>
      </c>
      <c r="CQ12" s="47" t="str">
        <f>RIGHT(CR12,2)</f>
        <v>22</v>
      </c>
      <c r="CR12" s="54">
        <v>195422</v>
      </c>
      <c r="CS12" s="49" t="str">
        <f>CONCATENATE(CO12&amp;":"&amp;CP12&amp;":"&amp;CQ12)</f>
        <v>19:54:22</v>
      </c>
      <c r="CT12" s="55">
        <f>CN12-CI12</f>
        <v>7.8009259259259278E-2</v>
      </c>
      <c r="CU12" s="340">
        <f>CS12-CN12</f>
        <v>5.3587962962963198E-3</v>
      </c>
      <c r="CV12" s="55">
        <f>CS12-CN12+CT12</f>
        <v>8.3368055555555598E-2</v>
      </c>
      <c r="CW12" s="52">
        <f>$CI$3/(MINUTE(CT12)/60+HOUR(CT12)+SECOND(CT12)/3600)</f>
        <v>10.682492581602373</v>
      </c>
      <c r="CX12" s="52">
        <f>$CI$3/(MINUTE(CV12)/60+HOUR(CV12)+SECOND(CV12)/3600)</f>
        <v>9.995835068721366</v>
      </c>
      <c r="CY12" s="58"/>
      <c r="CZ12" s="59">
        <f t="shared" si="8"/>
        <v>13.585226066652513</v>
      </c>
      <c r="DA12" s="421">
        <f t="shared" si="9"/>
        <v>14.2433234421365</v>
      </c>
      <c r="DB12" s="61">
        <f t="shared" si="0"/>
        <v>0.46805555555555556</v>
      </c>
      <c r="DC12" s="61">
        <f t="shared" si="10"/>
        <v>0.49072916666666666</v>
      </c>
      <c r="DD12" s="62"/>
      <c r="DE12" s="63">
        <v>160</v>
      </c>
      <c r="DF12" s="287">
        <f t="shared" si="11"/>
        <v>11.233333333333333</v>
      </c>
      <c r="DG12" s="287">
        <f t="shared" si="12"/>
        <v>11.777500000000002</v>
      </c>
      <c r="DH12" s="16">
        <f t="shared" ref="DH12:DH13" si="20">DH11-5</f>
        <v>190</v>
      </c>
      <c r="DI12" s="16">
        <f t="shared" si="13"/>
        <v>-71.633333333333326</v>
      </c>
      <c r="DJ12" s="65">
        <f t="shared" si="14"/>
        <v>278.36666666666667</v>
      </c>
      <c r="DK12" s="65">
        <f t="shared" si="15"/>
        <v>278.36666666666667</v>
      </c>
      <c r="DL12" s="65">
        <f t="shared" si="1"/>
        <v>278.36666666666667</v>
      </c>
      <c r="DM12" s="65">
        <f t="shared" si="2"/>
        <v>278.36666666666667</v>
      </c>
      <c r="DN12" s="65">
        <f t="shared" si="3"/>
        <v>278.36666666666667</v>
      </c>
      <c r="DO12" s="65">
        <f t="shared" si="16"/>
        <v>278.36666666666667</v>
      </c>
      <c r="DP12" s="65">
        <f t="shared" si="17"/>
        <v>278.36666666666667</v>
      </c>
      <c r="DQ12" s="65">
        <f t="shared" si="18"/>
        <v>278.36666666666667</v>
      </c>
      <c r="DR12" s="134">
        <f t="shared" si="19"/>
        <v>278.36666666666667</v>
      </c>
    </row>
    <row r="13" spans="1:123" s="67" customFormat="1">
      <c r="A13" s="212">
        <v>4</v>
      </c>
      <c r="B13" s="43">
        <f t="shared" si="4"/>
        <v>160</v>
      </c>
      <c r="C13" s="44">
        <v>49</v>
      </c>
      <c r="D13" s="45" t="s">
        <v>231</v>
      </c>
      <c r="E13" s="45" t="s">
        <v>232</v>
      </c>
      <c r="F13" s="282" t="s">
        <v>459</v>
      </c>
      <c r="G13" s="46">
        <v>0.20833333333333301</v>
      </c>
      <c r="H13" s="47" t="str">
        <f>LEFT(K13,2)</f>
        <v>08</v>
      </c>
      <c r="I13" s="47" t="str">
        <f>MID(K13,3,2)</f>
        <v>08</v>
      </c>
      <c r="J13" s="47" t="str">
        <f>RIGHT(K13,2)</f>
        <v>05</v>
      </c>
      <c r="K13" s="48" t="s">
        <v>602</v>
      </c>
      <c r="L13" s="49" t="str">
        <f>CONCATENATE(H13&amp;":"&amp;I13&amp;":"&amp;J13)</f>
        <v>08:08:05</v>
      </c>
      <c r="M13" s="47" t="str">
        <f>LEFT(P13,2)</f>
        <v>08</v>
      </c>
      <c r="N13" s="47" t="str">
        <f>MID(P13,3,2)</f>
        <v>10</v>
      </c>
      <c r="O13" s="47" t="str">
        <f>RIGHT(P13,2)</f>
        <v>35</v>
      </c>
      <c r="P13" s="48" t="s">
        <v>603</v>
      </c>
      <c r="Q13" s="49" t="str">
        <f>CONCATENATE(M13&amp;":"&amp;N13&amp;":"&amp;O13)</f>
        <v>08:10:35</v>
      </c>
      <c r="R13" s="50">
        <f>L13-G13</f>
        <v>0.13061342592592626</v>
      </c>
      <c r="S13" s="51">
        <f>Q13-L13</f>
        <v>1.7361111111111049E-3</v>
      </c>
      <c r="T13" s="50">
        <f>Q13-L13+R13</f>
        <v>0.13234953703703736</v>
      </c>
      <c r="U13" s="52">
        <f>$G$3/(MINUTE(R13)/60+HOUR(R13)+SECOND(R13)/3600)</f>
        <v>12.760301284891447</v>
      </c>
      <c r="V13" s="52">
        <f>$G$3/(MINUTE(T13)/60+HOUR(T13)+SECOND(T13)/3600)</f>
        <v>12.592916484477481</v>
      </c>
      <c r="W13" s="106">
        <f t="shared" si="5"/>
        <v>0.36846064814814816</v>
      </c>
      <c r="X13" s="47" t="str">
        <f>LEFT(AA13,2)</f>
        <v>10</v>
      </c>
      <c r="Y13" s="47" t="str">
        <f>MID(AA13,3,2)</f>
        <v>39</v>
      </c>
      <c r="Z13" s="47" t="str">
        <f>RIGHT(AA13,2)</f>
        <v>59</v>
      </c>
      <c r="AA13" s="48" t="s">
        <v>604</v>
      </c>
      <c r="AB13" s="49" t="str">
        <f>CONCATENATE(X13&amp;":"&amp;Y13&amp;":"&amp;Z13)</f>
        <v>10:39:59</v>
      </c>
      <c r="AC13" s="47" t="str">
        <f>LEFT(AF13,2)</f>
        <v>10</v>
      </c>
      <c r="AD13" s="47" t="str">
        <f>MID(AF13,3,2)</f>
        <v>45</v>
      </c>
      <c r="AE13" s="47" t="str">
        <f>RIGHT(AF13,2)</f>
        <v>02</v>
      </c>
      <c r="AF13" s="291" t="s">
        <v>605</v>
      </c>
      <c r="AG13" s="49" t="str">
        <f>CONCATENATE(AC13&amp;":"&amp;AD13&amp;":"&amp;AE13)</f>
        <v>10:45:02</v>
      </c>
      <c r="AH13" s="50">
        <f>AB13-W13</f>
        <v>7.5972222222222219E-2</v>
      </c>
      <c r="AI13" s="51">
        <f>AG13-AB13</f>
        <v>3.5069444444444375E-3</v>
      </c>
      <c r="AJ13" s="50">
        <f>AG13-AB13+AH13</f>
        <v>7.9479166666666656E-2</v>
      </c>
      <c r="AK13" s="52">
        <f>$W$3/(MINUTE(AH13)/60+HOUR(AH13)+SECOND(AH13)/3600)</f>
        <v>16.453382084095065</v>
      </c>
      <c r="AL13" s="52">
        <f>$W$3/(MINUTE(AJ13)/60+HOUR(AJ13)+SECOND(AJ13)/3600)</f>
        <v>15.727391874180865</v>
      </c>
      <c r="AM13" s="106">
        <f t="shared" si="6"/>
        <v>0.46877314814814813</v>
      </c>
      <c r="AN13" s="47" t="str">
        <f>LEFT(AQ13,2)</f>
        <v>12</v>
      </c>
      <c r="AO13" s="47" t="str">
        <f>MID(AQ13,3,2)</f>
        <v>59</v>
      </c>
      <c r="AP13" s="47" t="str">
        <f>RIGHT(AQ13,2)</f>
        <v>10</v>
      </c>
      <c r="AQ13" s="48" t="s">
        <v>988</v>
      </c>
      <c r="AR13" s="49" t="str">
        <f>CONCATENATE(AN13&amp;":"&amp;AO13&amp;":"&amp;AP13)</f>
        <v>12:59:10</v>
      </c>
      <c r="AS13" s="47" t="str">
        <f>LEFT(AV13,2)</f>
        <v>13</v>
      </c>
      <c r="AT13" s="47" t="str">
        <f>MID(AV13,3,2)</f>
        <v>08</v>
      </c>
      <c r="AU13" s="47" t="str">
        <f>RIGHT(AV13,2)</f>
        <v>09</v>
      </c>
      <c r="AV13" s="54">
        <v>130809</v>
      </c>
      <c r="AW13" s="49" t="str">
        <f>CONCATENATE(AS13&amp;":"&amp;AT13&amp;":"&amp;AU13)</f>
        <v>13:08:09</v>
      </c>
      <c r="AX13" s="50">
        <f>AR13-AM13</f>
        <v>7.2314814814814776E-2</v>
      </c>
      <c r="AY13" s="51">
        <f>AW13-AR13</f>
        <v>6.2384259259260499E-3</v>
      </c>
      <c r="AZ13" s="50">
        <f>AW13-AR13+AX13</f>
        <v>7.8553240740740826E-2</v>
      </c>
      <c r="BA13" s="52">
        <f>$AM$3/(MINUTE(AX13)/60+HOUR(AX13)+SECOND(AX13)/3600)</f>
        <v>17.285531370038413</v>
      </c>
      <c r="BB13" s="52">
        <f>$AM$3/(MINUTE(AZ13)/60+HOUR(AZ13)+SECOND(AZ13)/3600)</f>
        <v>15.912774421688521</v>
      </c>
      <c r="BC13" s="106">
        <f>AW13+"0:30"</f>
        <v>0.56815972222222233</v>
      </c>
      <c r="BD13" s="47" t="str">
        <f>LEFT(BG13,2)</f>
        <v>15</v>
      </c>
      <c r="BE13" s="47" t="str">
        <f>MID(BG13,3,2)</f>
        <v>04</v>
      </c>
      <c r="BF13" s="47" t="str">
        <f>RIGHT(BG13,2)</f>
        <v>12</v>
      </c>
      <c r="BG13" s="54">
        <v>150412</v>
      </c>
      <c r="BH13" s="49" t="str">
        <f>CONCATENATE(BD13&amp;":"&amp;BE13&amp;":"&amp;BF13)</f>
        <v>15:04:12</v>
      </c>
      <c r="BI13" s="47" t="str">
        <f>LEFT(BL13,2)</f>
        <v>15</v>
      </c>
      <c r="BJ13" s="47" t="str">
        <f>MID(BL13,3,2)</f>
        <v>12</v>
      </c>
      <c r="BK13" s="47" t="str">
        <f>RIGHT(BL13,2)</f>
        <v>50</v>
      </c>
      <c r="BL13" s="54">
        <v>151250</v>
      </c>
      <c r="BM13" s="49" t="str">
        <f>CONCATENATE(BI13&amp;":"&amp;BJ13&amp;":"&amp;BK13)</f>
        <v>15:12:50</v>
      </c>
      <c r="BN13" s="55">
        <f>BH13-BC13</f>
        <v>5.9756944444444349E-2</v>
      </c>
      <c r="BO13" s="51">
        <f>BM13-BH13</f>
        <v>5.9953703703703454E-3</v>
      </c>
      <c r="BP13" s="55">
        <f>BM13-BC13</f>
        <v>6.5752314814814694E-2</v>
      </c>
      <c r="BQ13" s="52">
        <f>$BC$3/(MINUTE(BN13)/60+HOUR(BN13)+SECOND(BN13)/3600)</f>
        <v>13.945380592678676</v>
      </c>
      <c r="BR13" s="52">
        <f>$BC$3/(MINUTE(BP13)/60+HOUR(BP13)+SECOND(BP13)/3600)</f>
        <v>12.673825030804435</v>
      </c>
      <c r="BS13" s="56">
        <f>BM13+"00:30"</f>
        <v>0.65474537037037039</v>
      </c>
      <c r="BT13" s="47" t="str">
        <f>LEFT(BW13,2)</f>
        <v>17</v>
      </c>
      <c r="BU13" s="47" t="str">
        <f>MID(BW13,3,2)</f>
        <v>25</v>
      </c>
      <c r="BV13" s="47" t="str">
        <f>RIGHT(BW13,2)</f>
        <v>53</v>
      </c>
      <c r="BW13" s="54">
        <v>172553</v>
      </c>
      <c r="BX13" s="49" t="str">
        <f>CONCATENATE(BT13&amp;":"&amp;BU13&amp;":"&amp;BV13)</f>
        <v>17:25:53</v>
      </c>
      <c r="BY13" s="47" t="str">
        <f>LEFT(CB13,2)</f>
        <v>17</v>
      </c>
      <c r="BZ13" s="47" t="str">
        <f>MID(CB13,3,2)</f>
        <v>33</v>
      </c>
      <c r="CA13" s="47" t="str">
        <f>RIGHT(CB13,2)</f>
        <v>25</v>
      </c>
      <c r="CB13" s="54">
        <v>173325</v>
      </c>
      <c r="CC13" s="49" t="str">
        <f>CONCATENATE(BY13&amp;":"&amp;BZ13&amp;":"&amp;CA13)</f>
        <v>17:33:25</v>
      </c>
      <c r="CD13" s="55">
        <f>BX13-BS13</f>
        <v>7.1562499999999973E-2</v>
      </c>
      <c r="CE13" s="57">
        <f>CC13-BX13</f>
        <v>5.2314814814814481E-3</v>
      </c>
      <c r="CF13" s="55">
        <f>CC13-BS13</f>
        <v>7.6793981481481421E-2</v>
      </c>
      <c r="CG13" s="52">
        <f>$BS$3/(MINUTE(CD13)/60+HOUR(CD13)+SECOND(CD13)/3600)</f>
        <v>11.644832605531295</v>
      </c>
      <c r="CH13" s="52">
        <f>$BS$3/(MINUTE(CF13)/60+HOUR(CF13)+SECOND(CF13)/3600)</f>
        <v>10.851544837980406</v>
      </c>
      <c r="CI13" s="106">
        <f>CC13+"0:50"</f>
        <v>0.76626157407407403</v>
      </c>
      <c r="CJ13" s="47" t="str">
        <f>LEFT(CM13,2)</f>
        <v>19</v>
      </c>
      <c r="CK13" s="47" t="str">
        <f>MID(CM13,3,2)</f>
        <v>56</v>
      </c>
      <c r="CL13" s="47" t="str">
        <f>RIGHT(CM13,2)</f>
        <v>36</v>
      </c>
      <c r="CM13" s="54">
        <v>195636</v>
      </c>
      <c r="CN13" s="49" t="str">
        <f>CONCATENATE(CJ13&amp;":"&amp;CK13&amp;":"&amp;CL13)</f>
        <v>19:56:36</v>
      </c>
      <c r="CO13" s="47" t="str">
        <f>LEFT(CR13,2)</f>
        <v>20</v>
      </c>
      <c r="CP13" s="47" t="str">
        <f>MID(CR13,3,2)</f>
        <v>23</v>
      </c>
      <c r="CQ13" s="47" t="str">
        <f>RIGHT(CR13,2)</f>
        <v>50</v>
      </c>
      <c r="CR13" s="54">
        <v>202350</v>
      </c>
      <c r="CS13" s="49" t="str">
        <f>CONCATENATE(CO13&amp;":"&amp;CP13&amp;":"&amp;CQ13)</f>
        <v>20:23:50</v>
      </c>
      <c r="CT13" s="55">
        <f>CN13-CI13</f>
        <v>6.4710648148148309E-2</v>
      </c>
      <c r="CU13" s="340">
        <f>CS13-CN13</f>
        <v>1.8912037037036922E-2</v>
      </c>
      <c r="CV13" s="55">
        <f>CS13-CN13+CT13</f>
        <v>8.362268518518523E-2</v>
      </c>
      <c r="CW13" s="52">
        <f>$CI$3/(MINUTE(CT13)/60+HOUR(CT13)+SECOND(CT13)/3600)</f>
        <v>12.877839384725451</v>
      </c>
      <c r="CX13" s="52">
        <f>$CI$3/(MINUTE(CV13)/60+HOUR(CV13)+SECOND(CV13)/3600)</f>
        <v>9.9653979238754307</v>
      </c>
      <c r="CY13" s="58"/>
      <c r="CZ13" s="59">
        <f t="shared" si="8"/>
        <v>13.396595032096009</v>
      </c>
      <c r="DA13" s="421">
        <f t="shared" si="9"/>
        <v>14.037139932738704</v>
      </c>
      <c r="DB13" s="61">
        <f t="shared" si="0"/>
        <v>0.47493055555555586</v>
      </c>
      <c r="DC13" s="61">
        <f t="shared" si="10"/>
        <v>0.4976388888888893</v>
      </c>
      <c r="DD13" s="62"/>
      <c r="DE13" s="63">
        <v>160</v>
      </c>
      <c r="DF13" s="287">
        <f t="shared" si="11"/>
        <v>11.398333333333333</v>
      </c>
      <c r="DG13" s="287">
        <f t="shared" si="12"/>
        <v>11.943333333333333</v>
      </c>
      <c r="DH13" s="16">
        <f t="shared" si="20"/>
        <v>185</v>
      </c>
      <c r="DI13" s="16">
        <f t="shared" si="13"/>
        <v>-81.583333333333329</v>
      </c>
      <c r="DJ13" s="65">
        <f t="shared" si="14"/>
        <v>263.41666666666669</v>
      </c>
      <c r="DK13" s="65">
        <f t="shared" si="15"/>
        <v>263.41666666666669</v>
      </c>
      <c r="DL13" s="65">
        <f t="shared" si="1"/>
        <v>263.41666666666669</v>
      </c>
      <c r="DM13" s="65">
        <f t="shared" si="2"/>
        <v>263.41666666666669</v>
      </c>
      <c r="DN13" s="65">
        <f t="shared" si="3"/>
        <v>263.41666666666669</v>
      </c>
      <c r="DO13" s="65">
        <f t="shared" si="16"/>
        <v>263.41666666666669</v>
      </c>
      <c r="DP13" s="65">
        <f t="shared" si="17"/>
        <v>263.41666666666669</v>
      </c>
      <c r="DQ13" s="65">
        <f t="shared" si="18"/>
        <v>263.41666666666669</v>
      </c>
      <c r="DR13" s="134">
        <f t="shared" si="19"/>
        <v>263.41666666666669</v>
      </c>
    </row>
    <row r="14" spans="1:123" s="79" customFormat="1">
      <c r="A14" s="396"/>
      <c r="B14" s="76">
        <v>120</v>
      </c>
      <c r="C14" s="566" t="s">
        <v>50</v>
      </c>
      <c r="D14" s="438"/>
      <c r="E14" s="438"/>
      <c r="F14" s="518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292"/>
      <c r="AG14" s="177"/>
      <c r="AH14" s="177"/>
      <c r="AI14" s="177"/>
      <c r="AJ14" s="177"/>
      <c r="AK14" s="397"/>
      <c r="AL14" s="397"/>
      <c r="AM14" s="397"/>
      <c r="AN14" s="397"/>
      <c r="AO14" s="397"/>
      <c r="AP14" s="397"/>
      <c r="AQ14" s="397"/>
      <c r="AR14" s="177"/>
      <c r="AS14" s="177"/>
      <c r="AT14" s="177"/>
      <c r="AU14" s="177"/>
      <c r="AV14" s="306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306"/>
      <c r="BH14" s="306"/>
      <c r="BI14" s="306"/>
      <c r="BJ14" s="306"/>
      <c r="BK14" s="306"/>
      <c r="BL14" s="306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433"/>
      <c r="CV14" s="177"/>
      <c r="CW14" s="177"/>
      <c r="CX14" s="177"/>
      <c r="CY14" s="177"/>
      <c r="CZ14" s="397"/>
      <c r="DA14" s="177"/>
      <c r="DB14" s="177"/>
      <c r="DC14" s="583">
        <v>120</v>
      </c>
      <c r="DD14" s="584"/>
      <c r="DE14" s="585" t="s">
        <v>82</v>
      </c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213"/>
      <c r="DS14" s="66"/>
    </row>
    <row r="15" spans="1:123" s="79" customFormat="1">
      <c r="A15" s="212">
        <v>1</v>
      </c>
      <c r="B15" s="80">
        <f t="shared" ref="B15:B20" si="21">B14</f>
        <v>120</v>
      </c>
      <c r="C15" s="81">
        <v>70</v>
      </c>
      <c r="D15" s="82" t="s">
        <v>235</v>
      </c>
      <c r="E15" s="82" t="s">
        <v>236</v>
      </c>
      <c r="F15" s="69" t="s">
        <v>459</v>
      </c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46">
        <v>0.3125</v>
      </c>
      <c r="X15" s="47" t="str">
        <f t="shared" ref="X15:X20" si="22">LEFT(AA15,2)</f>
        <v>09</v>
      </c>
      <c r="Y15" s="47" t="str">
        <f t="shared" ref="Y15:Y20" si="23">MID(AA15,3,2)</f>
        <v>04</v>
      </c>
      <c r="Z15" s="47" t="str">
        <f t="shared" ref="Z15:Z20" si="24">RIGHT(AA15,2)</f>
        <v>31</v>
      </c>
      <c r="AA15" s="48" t="s">
        <v>536</v>
      </c>
      <c r="AB15" s="49" t="str">
        <f t="shared" ref="AB15:AB20" si="25">CONCATENATE(X15&amp;":"&amp;Y15&amp;":"&amp;Z15)</f>
        <v>09:04:31</v>
      </c>
      <c r="AC15" s="47" t="str">
        <f t="shared" ref="AC15:AC20" si="26">LEFT(AF15,2)</f>
        <v>09</v>
      </c>
      <c r="AD15" s="47" t="str">
        <f t="shared" ref="AD15:AD20" si="27">MID(AF15,3,2)</f>
        <v>08</v>
      </c>
      <c r="AE15" s="47" t="str">
        <f t="shared" ref="AE15:AE20" si="28">RIGHT(AF15,2)</f>
        <v>06</v>
      </c>
      <c r="AF15" s="48" t="s">
        <v>537</v>
      </c>
      <c r="AG15" s="49" t="str">
        <f t="shared" ref="AG15:AG20" si="29">CONCATENATE(AC15&amp;":"&amp;AD15&amp;":"&amp;AE15)</f>
        <v>09:08:06</v>
      </c>
      <c r="AH15" s="50">
        <f t="shared" ref="AH15:AH20" si="30">AB15-W15</f>
        <v>6.5636574074074083E-2</v>
      </c>
      <c r="AI15" s="57">
        <f t="shared" ref="AI15:AI20" si="31">AG15-AB15</f>
        <v>2.4884259259259078E-3</v>
      </c>
      <c r="AJ15" s="50">
        <f t="shared" ref="AJ15:AJ20" si="32">AG15-AB15+AH15</f>
        <v>6.8124999999999991E-2</v>
      </c>
      <c r="AK15" s="52">
        <f t="shared" ref="AK15:AK20" si="33">$W$3/(MINUTE(AH15)/60+HOUR(AH15)+SECOND(AH15)/3600)</f>
        <v>19.044260271557043</v>
      </c>
      <c r="AL15" s="52">
        <f t="shared" ref="AL15:AL20" si="34">$W$3/(MINUTE(AJ15)/60+HOUR(AJ15)+SECOND(AJ15)/3600)</f>
        <v>18.348623853211009</v>
      </c>
      <c r="AM15" s="106">
        <f t="shared" si="6"/>
        <v>0.40145833333333331</v>
      </c>
      <c r="AN15" s="47" t="str">
        <f>LEFT(AQ15,2)</f>
        <v>11</v>
      </c>
      <c r="AO15" s="47" t="str">
        <f>MID(AQ15,3,2)</f>
        <v>10</v>
      </c>
      <c r="AP15" s="47" t="str">
        <f>RIGHT(AQ15,2)</f>
        <v>45</v>
      </c>
      <c r="AQ15" s="48" t="s">
        <v>538</v>
      </c>
      <c r="AR15" s="49" t="str">
        <f>CONCATENATE(AN15&amp;":"&amp;AO15&amp;":"&amp;AP15)</f>
        <v>11:10:45</v>
      </c>
      <c r="AS15" s="47" t="str">
        <f>LEFT(AV15,2)</f>
        <v>11</v>
      </c>
      <c r="AT15" s="47" t="str">
        <f>MID(AV15,3,2)</f>
        <v>16</v>
      </c>
      <c r="AU15" s="47" t="str">
        <f>RIGHT(AV15,2)</f>
        <v>10</v>
      </c>
      <c r="AV15" s="48" t="s">
        <v>539</v>
      </c>
      <c r="AW15" s="49" t="str">
        <f t="shared" ref="AW15:AW20" si="35">CONCATENATE(AS15&amp;":"&amp;AT15&amp;":"&amp;AU15)</f>
        <v>11:16:10</v>
      </c>
      <c r="AX15" s="50">
        <f t="shared" ref="AX15:AX20" si="36">AR15-AM15</f>
        <v>6.4340277777777843E-2</v>
      </c>
      <c r="AY15" s="57">
        <f t="shared" ref="AY15:AY20" si="37">AW15-AR15</f>
        <v>3.7615740740740145E-3</v>
      </c>
      <c r="AZ15" s="50">
        <f t="shared" ref="AZ15:AZ20" si="38">AW15-AR15+AX15</f>
        <v>6.8101851851851858E-2</v>
      </c>
      <c r="BA15" s="52">
        <f t="shared" ref="BA15:BA20" si="39">$AM$3/(MINUTE(AX15)/60+HOUR(AX15)+SECOND(AX15)/3600)</f>
        <v>19.427954668105777</v>
      </c>
      <c r="BB15" s="52">
        <f t="shared" ref="BB15:BB20" si="40">$AM$3/(MINUTE(AZ15)/60+HOUR(AZ15)+SECOND(AZ15)/3600)</f>
        <v>18.354860639021076</v>
      </c>
      <c r="BC15" s="106">
        <f>AW15+"0:30"</f>
        <v>0.49039351851851848</v>
      </c>
      <c r="BD15" s="47" t="str">
        <f t="shared" ref="BD15:BD20" si="41">LEFT(BG15,2)</f>
        <v>12</v>
      </c>
      <c r="BE15" s="47" t="str">
        <f t="shared" ref="BE15:BE20" si="42">MID(BG15,3,2)</f>
        <v>54</v>
      </c>
      <c r="BF15" s="47" t="str">
        <f t="shared" ref="BF15:BF20" si="43">RIGHT(BG15,2)</f>
        <v>04</v>
      </c>
      <c r="BG15" s="48" t="s">
        <v>540</v>
      </c>
      <c r="BH15" s="49" t="str">
        <f>CONCATENATE(BD15&amp;":"&amp;BE15&amp;":"&amp;BF15)</f>
        <v>12:54:04</v>
      </c>
      <c r="BI15" s="47" t="str">
        <f>LEFT(BL15,2)</f>
        <v>12</v>
      </c>
      <c r="BJ15" s="47" t="str">
        <f>MID(BL15,3,2)</f>
        <v>57</v>
      </c>
      <c r="BK15" s="47" t="str">
        <f>RIGHT(BL15,2)</f>
        <v>42</v>
      </c>
      <c r="BL15" s="48" t="s">
        <v>541</v>
      </c>
      <c r="BM15" s="49" t="str">
        <f>CONCATENATE(BI15&amp;":"&amp;BJ15&amp;":"&amp;BK15)</f>
        <v>12:57:42</v>
      </c>
      <c r="BN15" s="55">
        <f>BH15-BC15</f>
        <v>4.7152777777777877E-2</v>
      </c>
      <c r="BO15" s="57">
        <f>BM15-BH15</f>
        <v>2.5231481481480245E-3</v>
      </c>
      <c r="BP15" s="55">
        <f>BM15-BC15</f>
        <v>4.9675925925925901E-2</v>
      </c>
      <c r="BQ15" s="52">
        <f>$BC$3/(MINUTE(BN15)/60+HOUR(BN15)+SECOND(BN15)/3600)</f>
        <v>17.673048600883654</v>
      </c>
      <c r="BR15" s="52">
        <f>$BC$3/(MINUTE(BP15)/60+HOUR(BP15)+SECOND(BP15)/3600)</f>
        <v>16.775396085740912</v>
      </c>
      <c r="BS15" s="56">
        <f>BM15+"00:30"</f>
        <v>0.56090277777777775</v>
      </c>
      <c r="BT15" s="47" t="str">
        <f t="shared" ref="BT15:BT20" si="44">LEFT(BW15,2)</f>
        <v>14</v>
      </c>
      <c r="BU15" s="47" t="str">
        <f t="shared" ref="BU15:BU20" si="45">MID(BW15,3,2)</f>
        <v>45</v>
      </c>
      <c r="BV15" s="47" t="str">
        <f t="shared" ref="BV15:BV20" si="46">RIGHT(BW15,2)</f>
        <v>35</v>
      </c>
      <c r="BW15" s="54">
        <v>144535</v>
      </c>
      <c r="BX15" s="49" t="str">
        <f>CONCATENATE(BT15&amp;":"&amp;BU15&amp;":"&amp;BV15)</f>
        <v>14:45:35</v>
      </c>
      <c r="BY15" s="47" t="str">
        <f>LEFT(CB15,2)</f>
        <v>14</v>
      </c>
      <c r="BZ15" s="47" t="str">
        <f>MID(CB15,3,2)</f>
        <v>49</v>
      </c>
      <c r="CA15" s="47" t="str">
        <f>RIGHT(CB15,2)</f>
        <v>10</v>
      </c>
      <c r="CB15" s="54">
        <v>144910</v>
      </c>
      <c r="CC15" s="49" t="str">
        <f>CONCATENATE(BY15&amp;":"&amp;BZ15&amp;":"&amp;CA15)</f>
        <v>14:49:10</v>
      </c>
      <c r="CD15" s="55">
        <f>BX15-BS15</f>
        <v>5.4085648148148202E-2</v>
      </c>
      <c r="CE15" s="57">
        <f>CC15-BX15</f>
        <v>2.4884259259259078E-3</v>
      </c>
      <c r="CF15" s="55">
        <f>CC15-BS15</f>
        <v>5.657407407407411E-2</v>
      </c>
      <c r="CG15" s="52">
        <f>$BS$3/(MINUTE(CD15)/60+HOUR(CD15)+SECOND(CD15)/3600)</f>
        <v>15.407661031457309</v>
      </c>
      <c r="CH15" s="52">
        <f>$BS$3/(MINUTE(CF15)/60+HOUR(CF15)+SECOND(CF15)/3600)</f>
        <v>14.729950900163663</v>
      </c>
      <c r="CI15" s="106">
        <f>CC15+"0:40"</f>
        <v>0.64525462962962965</v>
      </c>
      <c r="CJ15" s="47" t="str">
        <f t="shared" ref="CJ15:CJ20" si="47">LEFT(CM15,2)</f>
        <v>16</v>
      </c>
      <c r="CK15" s="47" t="str">
        <f t="shared" ref="CK15:CK20" si="48">MID(CM15,3,2)</f>
        <v>34</v>
      </c>
      <c r="CL15" s="47" t="str">
        <f t="shared" ref="CL15:CL20" si="49">RIGHT(CM15,2)</f>
        <v>05</v>
      </c>
      <c r="CM15" s="54">
        <v>163405</v>
      </c>
      <c r="CN15" s="49" t="str">
        <f>CONCATENATE(CJ15&amp;":"&amp;CK15&amp;":"&amp;CL15)</f>
        <v>16:34:05</v>
      </c>
      <c r="CO15" s="47" t="str">
        <f>LEFT(CR15,2)</f>
        <v>16</v>
      </c>
      <c r="CP15" s="47" t="str">
        <f>MID(CR15,3,2)</f>
        <v>44</v>
      </c>
      <c r="CQ15" s="47" t="str">
        <f>RIGHT(CR15,2)</f>
        <v>55</v>
      </c>
      <c r="CR15" s="54">
        <v>164455</v>
      </c>
      <c r="CS15" s="49" t="str">
        <f>CONCATENATE(CO15&amp;":"&amp;CP15&amp;":"&amp;CQ15)</f>
        <v>16:44:55</v>
      </c>
      <c r="CT15" s="55">
        <f>CN15-CI15</f>
        <v>4.5081018518518534E-2</v>
      </c>
      <c r="CU15" s="340">
        <f>CS15-CN15</f>
        <v>7.5231481481480289E-3</v>
      </c>
      <c r="CV15" s="55">
        <f>CS15-CN15+CT15</f>
        <v>5.2604166666666563E-2</v>
      </c>
      <c r="CW15" s="52">
        <f>$CI$3/(MINUTE(CT15)/60+HOUR(CT15)+SECOND(CT15)/3600)</f>
        <v>18.485237483953789</v>
      </c>
      <c r="CX15" s="52">
        <f>$CI$3/(MINUTE(CV15)/60+HOUR(CV15)+SECOND(CV15)/3600)</f>
        <v>15.841584158415841</v>
      </c>
      <c r="CY15" s="89"/>
      <c r="CZ15" s="59">
        <f>$DC$14/(MINUTE(DC15)/60+HOUR(DC15)+SECOND(DC15)/3600)</f>
        <v>17.387804387200642</v>
      </c>
      <c r="DA15" s="421">
        <f>$DC$14/(MINUTE(DB15)/60+HOUR(DB15)+SECOND(DB15)/3600)</f>
        <v>18.096514745308312</v>
      </c>
      <c r="DB15" s="61">
        <f t="shared" ref="DB15:DB17" si="50">R15+AH15+AX15+BN15+CD15+CT15</f>
        <v>0.27629629629629654</v>
      </c>
      <c r="DC15" s="61">
        <f>T15+AJ15+AZ15+BP15+CF15+CT15</f>
        <v>0.28755787037037039</v>
      </c>
      <c r="DD15" s="91"/>
      <c r="DE15" s="63">
        <v>120</v>
      </c>
      <c r="DF15" s="64">
        <f>MINUTE(DB15)/60+HOUR(DB15)+SECOND(DB15)/3600</f>
        <v>6.6311111111111112</v>
      </c>
      <c r="DG15" s="64">
        <f>MINUTE(DC15)/60+HOUR(DC15)+SECOND(DC15)/3600</f>
        <v>6.9013888888888895</v>
      </c>
      <c r="DH15" s="16">
        <v>200</v>
      </c>
      <c r="DI15" s="16">
        <f>-(SECOND(CN15-$CN$15)/60+MINUTE(CN15-$CN$15)+HOUR(CN15-$CN$15)*60)</f>
        <v>0</v>
      </c>
      <c r="DJ15" s="65">
        <f>IF((DE15+DH15+DI15)&lt;DE15,DE15,DE15+DH15+DI15)</f>
        <v>320</v>
      </c>
      <c r="DK15" s="65">
        <f>IF(CN15&gt;$DE$14,0,DJ15)</f>
        <v>320</v>
      </c>
      <c r="DL15" s="65">
        <f t="shared" ref="DL15:DL17" si="51">IF((S15&gt;$DN$7),0,DK15)</f>
        <v>320</v>
      </c>
      <c r="DM15" s="65">
        <f t="shared" ref="DM15:DM17" si="52">IF((AI15&gt;$DN$7),0,DK15)</f>
        <v>320</v>
      </c>
      <c r="DN15" s="65">
        <f t="shared" ref="DN15:DN17" si="53">IF((AY15&gt;$DN$7),0,DK15)</f>
        <v>320</v>
      </c>
      <c r="DO15" s="65">
        <f>IF((BO15&gt;$DN$7),0,DK15)</f>
        <v>320</v>
      </c>
      <c r="DP15" s="65">
        <f>IF((CE15&gt;$DN$7),0,DK15)</f>
        <v>320</v>
      </c>
      <c r="DQ15" s="65">
        <f>IF((CU15&gt;$DM$7),0,DK15)</f>
        <v>320</v>
      </c>
      <c r="DR15" s="134">
        <f>DL15*DM15*DN15*DO15*DP15*DQ15/DL15/DM15/DN15/DP15/DQ15</f>
        <v>320</v>
      </c>
      <c r="DS15" s="66"/>
    </row>
    <row r="16" spans="1:123" s="79" customFormat="1">
      <c r="A16" s="212">
        <v>2</v>
      </c>
      <c r="B16" s="80">
        <f t="shared" si="21"/>
        <v>120</v>
      </c>
      <c r="C16" s="81">
        <v>682</v>
      </c>
      <c r="D16" s="82" t="s">
        <v>240</v>
      </c>
      <c r="E16" s="82" t="s">
        <v>241</v>
      </c>
      <c r="F16" s="69" t="s">
        <v>459</v>
      </c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46">
        <v>0.3125</v>
      </c>
      <c r="X16" s="47" t="str">
        <f t="shared" si="22"/>
        <v>09</v>
      </c>
      <c r="Y16" s="47" t="str">
        <f t="shared" si="23"/>
        <v>04</v>
      </c>
      <c r="Z16" s="47" t="str">
        <f t="shared" si="24"/>
        <v>39</v>
      </c>
      <c r="AA16" s="48" t="s">
        <v>513</v>
      </c>
      <c r="AB16" s="49" t="str">
        <f t="shared" si="25"/>
        <v>09:04:39</v>
      </c>
      <c r="AC16" s="47" t="str">
        <f t="shared" si="26"/>
        <v>09</v>
      </c>
      <c r="AD16" s="47" t="str">
        <f t="shared" si="27"/>
        <v>06</v>
      </c>
      <c r="AE16" s="47" t="str">
        <f t="shared" si="28"/>
        <v>50</v>
      </c>
      <c r="AF16" s="48" t="s">
        <v>514</v>
      </c>
      <c r="AG16" s="49" t="str">
        <f t="shared" si="29"/>
        <v>09:06:50</v>
      </c>
      <c r="AH16" s="50">
        <f t="shared" si="30"/>
        <v>6.5729166666666672E-2</v>
      </c>
      <c r="AI16" s="57">
        <f t="shared" si="31"/>
        <v>1.5162037037037002E-3</v>
      </c>
      <c r="AJ16" s="50">
        <f t="shared" si="32"/>
        <v>6.7245370370370372E-2</v>
      </c>
      <c r="AK16" s="52">
        <f t="shared" si="33"/>
        <v>19.017432646592709</v>
      </c>
      <c r="AL16" s="52">
        <f t="shared" si="34"/>
        <v>18.588640275387263</v>
      </c>
      <c r="AM16" s="106">
        <f t="shared" si="6"/>
        <v>0.40057870370370369</v>
      </c>
      <c r="AN16" s="47" t="str">
        <f>LEFT(AQ16,2)</f>
        <v>11</v>
      </c>
      <c r="AO16" s="47" t="str">
        <f>MID(AQ16,3,2)</f>
        <v>07</v>
      </c>
      <c r="AP16" s="47" t="str">
        <f>RIGHT(AQ16,2)</f>
        <v>50</v>
      </c>
      <c r="AQ16" s="48" t="s">
        <v>515</v>
      </c>
      <c r="AR16" s="49" t="str">
        <f t="shared" ref="AR16:AR20" si="54">CONCATENATE(AN16&amp;":"&amp;AO16&amp;":"&amp;AP16)</f>
        <v>11:07:50</v>
      </c>
      <c r="AS16" s="47" t="str">
        <f t="shared" ref="AS16:AS20" si="55">LEFT(AV16,2)</f>
        <v>11</v>
      </c>
      <c r="AT16" s="47" t="str">
        <f t="shared" ref="AT16:AT20" si="56">MID(AV16,3,2)</f>
        <v>10</v>
      </c>
      <c r="AU16" s="47" t="str">
        <f t="shared" ref="AU16:AU20" si="57">RIGHT(AV16,2)</f>
        <v>00</v>
      </c>
      <c r="AV16" s="48" t="s">
        <v>516</v>
      </c>
      <c r="AW16" s="49" t="str">
        <f t="shared" si="35"/>
        <v>11:10:00</v>
      </c>
      <c r="AX16" s="50">
        <f t="shared" si="36"/>
        <v>6.3194444444444497E-2</v>
      </c>
      <c r="AY16" s="57">
        <f t="shared" si="37"/>
        <v>1.5046296296295503E-3</v>
      </c>
      <c r="AZ16" s="50">
        <f t="shared" si="38"/>
        <v>6.4699074074074048E-2</v>
      </c>
      <c r="BA16" s="52">
        <f t="shared" si="39"/>
        <v>19.780219780219781</v>
      </c>
      <c r="BB16" s="52">
        <f t="shared" si="40"/>
        <v>19.320214669051879</v>
      </c>
      <c r="BC16" s="106">
        <f t="shared" ref="BC16:BC20" si="58">AW16+"0:30"</f>
        <v>0.48611111111111105</v>
      </c>
      <c r="BD16" s="47" t="str">
        <f t="shared" si="41"/>
        <v>12</v>
      </c>
      <c r="BE16" s="47" t="str">
        <f t="shared" si="42"/>
        <v>52</v>
      </c>
      <c r="BF16" s="47" t="str">
        <f t="shared" si="43"/>
        <v>53</v>
      </c>
      <c r="BG16" s="48" t="s">
        <v>517</v>
      </c>
      <c r="BH16" s="49" t="str">
        <f t="shared" ref="BH16:BH20" si="59">CONCATENATE(BD16&amp;":"&amp;BE16&amp;":"&amp;BF16)</f>
        <v>12:52:53</v>
      </c>
      <c r="BI16" s="47" t="str">
        <f t="shared" ref="BI16:BI20" si="60">LEFT(BL16,2)</f>
        <v>12</v>
      </c>
      <c r="BJ16" s="47" t="str">
        <f t="shared" ref="BJ16:BJ20" si="61">MID(BL16,3,2)</f>
        <v>55</v>
      </c>
      <c r="BK16" s="47" t="str">
        <f t="shared" ref="BK16:BK20" si="62">RIGHT(BL16,2)</f>
        <v>38</v>
      </c>
      <c r="BL16" s="48" t="s">
        <v>518</v>
      </c>
      <c r="BM16" s="49" t="str">
        <f>CONCATENATE(BI16&amp;":"&amp;BJ16&amp;":"&amp;BK16)</f>
        <v>12:55:38</v>
      </c>
      <c r="BN16" s="55">
        <f>BH16-BC16</f>
        <v>5.0613425925925992E-2</v>
      </c>
      <c r="BO16" s="57">
        <f>BM16-BH16</f>
        <v>1.9097222222221877E-3</v>
      </c>
      <c r="BP16" s="55">
        <f>BM16-BC16</f>
        <v>5.252314814814818E-2</v>
      </c>
      <c r="BQ16" s="52">
        <f>$BC$3/(MINUTE(BN16)/60+HOUR(BN16)+SECOND(BN16)/3600)</f>
        <v>16.464669563228902</v>
      </c>
      <c r="BR16" s="52">
        <f>$BC$3/(MINUTE(BP16)/60+HOUR(BP16)+SECOND(BP16)/3600)</f>
        <v>15.866020273248125</v>
      </c>
      <c r="BS16" s="56">
        <f t="shared" ref="BS16:BS20" si="63">BM16+"00:30"</f>
        <v>0.5594675925925926</v>
      </c>
      <c r="BT16" s="47" t="str">
        <f t="shared" si="44"/>
        <v>14</v>
      </c>
      <c r="BU16" s="47" t="str">
        <f t="shared" si="45"/>
        <v>43</v>
      </c>
      <c r="BV16" s="47" t="str">
        <f t="shared" si="46"/>
        <v>30</v>
      </c>
      <c r="BW16" s="54">
        <v>144330</v>
      </c>
      <c r="BX16" s="49" t="str">
        <f>CONCATENATE(BT16&amp;":"&amp;BU16&amp;":"&amp;BV16)</f>
        <v>14:43:30</v>
      </c>
      <c r="BY16" s="47" t="str">
        <f>LEFT(CB16,2)</f>
        <v>14</v>
      </c>
      <c r="BZ16" s="47" t="str">
        <f>MID(CB16,3,2)</f>
        <v>48</v>
      </c>
      <c r="CA16" s="47" t="str">
        <f>RIGHT(CB16,2)</f>
        <v>02</v>
      </c>
      <c r="CB16" s="54">
        <v>144802</v>
      </c>
      <c r="CC16" s="49" t="str">
        <f>CONCATENATE(BY16&amp;":"&amp;BZ16&amp;":"&amp;CA16)</f>
        <v>14:48:02</v>
      </c>
      <c r="CD16" s="55">
        <f>BX16-BS16</f>
        <v>5.4074074074074052E-2</v>
      </c>
      <c r="CE16" s="57">
        <f>CC16-BX16</f>
        <v>3.1481481481482332E-3</v>
      </c>
      <c r="CF16" s="55">
        <f>CC16-BS16</f>
        <v>5.7222222222222285E-2</v>
      </c>
      <c r="CG16" s="52">
        <f>$BS$3/(MINUTE(CD16)/60+HOUR(CD16)+SECOND(CD16)/3600)</f>
        <v>15.41095890410959</v>
      </c>
      <c r="CH16" s="52">
        <f>$BS$3/(MINUTE(CF16)/60+HOUR(CF16)+SECOND(CF16)/3600)</f>
        <v>14.563106796116505</v>
      </c>
      <c r="CI16" s="106">
        <f>CC16+"0:40"</f>
        <v>0.64446759259259268</v>
      </c>
      <c r="CJ16" s="47" t="str">
        <f t="shared" si="47"/>
        <v>16</v>
      </c>
      <c r="CK16" s="47" t="str">
        <f t="shared" si="48"/>
        <v>34</v>
      </c>
      <c r="CL16" s="47" t="str">
        <f t="shared" si="49"/>
        <v>06</v>
      </c>
      <c r="CM16" s="54">
        <v>163406</v>
      </c>
      <c r="CN16" s="49" t="str">
        <f>CONCATENATE(CJ16&amp;":"&amp;CK16&amp;":"&amp;CL16)</f>
        <v>16:34:06</v>
      </c>
      <c r="CO16" s="47" t="str">
        <f>LEFT(CR16,2)</f>
        <v>16</v>
      </c>
      <c r="CP16" s="47" t="str">
        <f>MID(CR16,3,2)</f>
        <v>46</v>
      </c>
      <c r="CQ16" s="47" t="str">
        <f>RIGHT(CR16,2)</f>
        <v>15</v>
      </c>
      <c r="CR16" s="54">
        <v>164615</v>
      </c>
      <c r="CS16" s="49" t="str">
        <f>CONCATENATE(CO16&amp;":"&amp;CP16&amp;":"&amp;CQ16)</f>
        <v>16:46:15</v>
      </c>
      <c r="CT16" s="55">
        <f>CN16-CI16</f>
        <v>4.5879629629629659E-2</v>
      </c>
      <c r="CU16" s="340">
        <f>CS16-CN16</f>
        <v>8.4374999999998757E-3</v>
      </c>
      <c r="CV16" s="55">
        <f>CS16-CN16+CT16</f>
        <v>5.4317129629629535E-2</v>
      </c>
      <c r="CW16" s="52">
        <f>$CI$3/(MINUTE(CT16)/60+HOUR(CT16)+SECOND(CT16)/3600)</f>
        <v>18.163471241170534</v>
      </c>
      <c r="CX16" s="52">
        <f>$CI$3/(MINUTE(CV16)/60+HOUR(CV16)+SECOND(CV16)/3600)</f>
        <v>15.341998721500108</v>
      </c>
      <c r="CY16" s="89"/>
      <c r="CZ16" s="59">
        <f t="shared" ref="CZ16:CZ17" si="64">$DC$14/(MINUTE(DC16)/60+HOUR(DC16)+SECOND(DC16)/3600)</f>
        <v>17.387104564114946</v>
      </c>
      <c r="DA16" s="421">
        <f t="shared" ref="DA16:DA17" si="65">$DC$14/(MINUTE(DB16)/60+HOUR(DB16)+SECOND(DB16)/3600)</f>
        <v>17.889680304787145</v>
      </c>
      <c r="DB16" s="61">
        <f t="shared" si="50"/>
        <v>0.27949074074074087</v>
      </c>
      <c r="DC16" s="61">
        <f t="shared" ref="DC16:DC17" si="66">T16+AJ16+AZ16+BP16+CF16+CT16</f>
        <v>0.28756944444444454</v>
      </c>
      <c r="DD16" s="91"/>
      <c r="DE16" s="63">
        <f t="shared" ref="DE16:DE17" si="67">DE15</f>
        <v>120</v>
      </c>
      <c r="DF16" s="64">
        <f>MINUTE(DB16)/60+HOUR(DB16)+SECOND(DB16)/3600</f>
        <v>6.7077777777777783</v>
      </c>
      <c r="DG16" s="64">
        <f>MINUTE(DC16)/60+HOUR(DC16)+SECOND(DC16)/3600</f>
        <v>6.9016666666666673</v>
      </c>
      <c r="DH16" s="16">
        <f t="shared" ref="DH16:DH17" si="68">DH15-5</f>
        <v>195</v>
      </c>
      <c r="DI16" s="16">
        <f>-(SECOND(CN16-$CN$15)/60+MINUTE(CN16-$CN$15)+HOUR(CN16-$CN$15)*60)</f>
        <v>-1.6666666666666666E-2</v>
      </c>
      <c r="DJ16" s="65">
        <f>IF((DE16+DH16+DI16)&lt;DE16,DE16,DE16+DH16+DI16)</f>
        <v>314.98333333333335</v>
      </c>
      <c r="DK16" s="65">
        <f>IF(CN16&gt;$DE$14,0,DJ16)</f>
        <v>314.98333333333335</v>
      </c>
      <c r="DL16" s="65">
        <f t="shared" si="51"/>
        <v>314.98333333333335</v>
      </c>
      <c r="DM16" s="65">
        <f t="shared" si="52"/>
        <v>314.98333333333335</v>
      </c>
      <c r="DN16" s="65">
        <f t="shared" si="53"/>
        <v>314.98333333333335</v>
      </c>
      <c r="DO16" s="65">
        <f>IF((BO16&gt;$DN$7),0,DK16)</f>
        <v>314.98333333333335</v>
      </c>
      <c r="DP16" s="65">
        <f>IF((CE16&gt;$DN$7),0,DK16)</f>
        <v>314.98333333333335</v>
      </c>
      <c r="DQ16" s="65">
        <f>IF((CU16&gt;$DM$7),0,DK16)</f>
        <v>314.98333333333335</v>
      </c>
      <c r="DR16" s="134">
        <f>DL16*DM16*DN16*DO16*DP16*DQ16/DL16/DM16/DN16/DP16/DQ16</f>
        <v>314.98333333333335</v>
      </c>
      <c r="DS16" s="66"/>
    </row>
    <row r="17" spans="1:123" s="355" customFormat="1">
      <c r="A17" s="212">
        <v>3</v>
      </c>
      <c r="B17" s="80">
        <f t="shared" si="21"/>
        <v>120</v>
      </c>
      <c r="C17" s="81">
        <v>17</v>
      </c>
      <c r="D17" s="82" t="s">
        <v>237</v>
      </c>
      <c r="E17" s="82" t="s">
        <v>238</v>
      </c>
      <c r="F17" s="69" t="s">
        <v>459</v>
      </c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46">
        <v>0.3125</v>
      </c>
      <c r="X17" s="47" t="str">
        <f t="shared" si="22"/>
        <v>09</v>
      </c>
      <c r="Y17" s="47" t="str">
        <f t="shared" si="23"/>
        <v>02</v>
      </c>
      <c r="Z17" s="47" t="str">
        <f t="shared" si="24"/>
        <v>05</v>
      </c>
      <c r="AA17" s="48" t="s">
        <v>501</v>
      </c>
      <c r="AB17" s="49" t="str">
        <f t="shared" si="25"/>
        <v>09:02:05</v>
      </c>
      <c r="AC17" s="47" t="str">
        <f t="shared" si="26"/>
        <v>09</v>
      </c>
      <c r="AD17" s="47" t="str">
        <f t="shared" si="27"/>
        <v>08</v>
      </c>
      <c r="AE17" s="47" t="str">
        <f t="shared" si="28"/>
        <v>12</v>
      </c>
      <c r="AF17" s="48" t="s">
        <v>502</v>
      </c>
      <c r="AG17" s="49" t="str">
        <f t="shared" si="29"/>
        <v>09:08:12</v>
      </c>
      <c r="AH17" s="50">
        <f t="shared" si="30"/>
        <v>6.3946759259259245E-2</v>
      </c>
      <c r="AI17" s="57">
        <f t="shared" si="31"/>
        <v>4.2476851851852016E-3</v>
      </c>
      <c r="AJ17" s="50">
        <f t="shared" si="32"/>
        <v>6.8194444444444446E-2</v>
      </c>
      <c r="AK17" s="52">
        <f t="shared" si="33"/>
        <v>19.547511312217196</v>
      </c>
      <c r="AL17" s="52">
        <f t="shared" si="34"/>
        <v>18.329938900203665</v>
      </c>
      <c r="AM17" s="106">
        <f t="shared" si="6"/>
        <v>0.40152777777777776</v>
      </c>
      <c r="AN17" s="47" t="str">
        <f>LEFT(AQ17,2)</f>
        <v>11</v>
      </c>
      <c r="AO17" s="47" t="str">
        <f>MID(AQ17,3,2)</f>
        <v>20</v>
      </c>
      <c r="AP17" s="47" t="str">
        <f>RIGHT(AQ17,2)</f>
        <v>03</v>
      </c>
      <c r="AQ17" s="48" t="s">
        <v>503</v>
      </c>
      <c r="AR17" s="49" t="str">
        <f t="shared" si="54"/>
        <v>11:20:03</v>
      </c>
      <c r="AS17" s="47" t="str">
        <f t="shared" si="55"/>
        <v>11</v>
      </c>
      <c r="AT17" s="47" t="str">
        <f t="shared" si="56"/>
        <v>25</v>
      </c>
      <c r="AU17" s="47" t="str">
        <f t="shared" si="57"/>
        <v>00</v>
      </c>
      <c r="AV17" s="48" t="s">
        <v>504</v>
      </c>
      <c r="AW17" s="49" t="str">
        <f t="shared" si="35"/>
        <v>11:25:00</v>
      </c>
      <c r="AX17" s="50">
        <f t="shared" si="36"/>
        <v>7.0729166666666676E-2</v>
      </c>
      <c r="AY17" s="57">
        <f t="shared" si="37"/>
        <v>3.4374999999999822E-3</v>
      </c>
      <c r="AZ17" s="50">
        <f t="shared" si="38"/>
        <v>7.4166666666666659E-2</v>
      </c>
      <c r="BA17" s="52">
        <f t="shared" si="39"/>
        <v>17.673048600883654</v>
      </c>
      <c r="BB17" s="52">
        <f t="shared" si="40"/>
        <v>16.853932584269664</v>
      </c>
      <c r="BC17" s="106">
        <f t="shared" si="58"/>
        <v>0.49652777777777773</v>
      </c>
      <c r="BD17" s="47" t="str">
        <f t="shared" si="41"/>
        <v>13</v>
      </c>
      <c r="BE17" s="47" t="str">
        <f t="shared" si="42"/>
        <v>25</v>
      </c>
      <c r="BF17" s="47" t="str">
        <f t="shared" si="43"/>
        <v>21</v>
      </c>
      <c r="BG17" s="48" t="s">
        <v>742</v>
      </c>
      <c r="BH17" s="49" t="str">
        <f t="shared" si="59"/>
        <v>13:25:21</v>
      </c>
      <c r="BI17" s="47" t="str">
        <f t="shared" si="60"/>
        <v>13</v>
      </c>
      <c r="BJ17" s="47" t="str">
        <f t="shared" si="61"/>
        <v>30</v>
      </c>
      <c r="BK17" s="47" t="str">
        <f t="shared" si="62"/>
        <v>55</v>
      </c>
      <c r="BL17" s="48" t="s">
        <v>743</v>
      </c>
      <c r="BM17" s="49" t="str">
        <f>CONCATENATE(BI17&amp;":"&amp;BJ17&amp;":"&amp;BK17)</f>
        <v>13:30:55</v>
      </c>
      <c r="BN17" s="55">
        <f>BH17-BC17</f>
        <v>6.2743055555555538E-2</v>
      </c>
      <c r="BO17" s="57">
        <f>BM17-BH17</f>
        <v>3.8657407407407529E-3</v>
      </c>
      <c r="BP17" s="55">
        <f>BM17-BC17</f>
        <v>6.6608796296296291E-2</v>
      </c>
      <c r="BQ17" s="52">
        <f>$BC$3/(MINUTE(BN17)/60+HOUR(BN17)+SECOND(BN17)/3600)</f>
        <v>13.281682346430548</v>
      </c>
      <c r="BR17" s="52">
        <f>$BC$3/(MINUTE(BP17)/60+HOUR(BP17)+SECOND(BP17)/3600)</f>
        <v>12.510860121633362</v>
      </c>
      <c r="BS17" s="56">
        <f t="shared" si="63"/>
        <v>0.5839699074074074</v>
      </c>
      <c r="BT17" s="47" t="str">
        <f t="shared" si="44"/>
        <v>15</v>
      </c>
      <c r="BU17" s="47" t="str">
        <f t="shared" si="45"/>
        <v>32</v>
      </c>
      <c r="BV17" s="47" t="str">
        <f t="shared" si="46"/>
        <v>32</v>
      </c>
      <c r="BW17" s="54">
        <v>153232</v>
      </c>
      <c r="BX17" s="49" t="str">
        <f>CONCATENATE(BT17&amp;":"&amp;BU17&amp;":"&amp;BV17)</f>
        <v>15:32:32</v>
      </c>
      <c r="BY17" s="47" t="str">
        <f>LEFT(CB17,2)</f>
        <v>15</v>
      </c>
      <c r="BZ17" s="47" t="str">
        <f>MID(CB17,3,2)</f>
        <v>38</v>
      </c>
      <c r="CA17" s="47" t="str">
        <f>RIGHT(CB17,2)</f>
        <v>13</v>
      </c>
      <c r="CB17" s="54">
        <v>153813</v>
      </c>
      <c r="CC17" s="49" t="str">
        <f>CONCATENATE(BY17&amp;":"&amp;BZ17&amp;":"&amp;CA17)</f>
        <v>15:38:13</v>
      </c>
      <c r="CD17" s="55">
        <f>BX17-BS17</f>
        <v>6.3622685185185213E-2</v>
      </c>
      <c r="CE17" s="57">
        <f>CC17-BX17</f>
        <v>3.9467592592592471E-3</v>
      </c>
      <c r="CF17" s="55">
        <f>CC17-BS17</f>
        <v>6.756944444444446E-2</v>
      </c>
      <c r="CG17" s="52">
        <f>$BS$3/(MINUTE(CD17)/60+HOUR(CD17)+SECOND(CD17)/3600)</f>
        <v>13.098053483718392</v>
      </c>
      <c r="CH17" s="52">
        <f>$BS$3/(MINUTE(CF17)/60+HOUR(CF17)+SECOND(CF17)/3600)</f>
        <v>12.332990750256938</v>
      </c>
      <c r="CI17" s="106">
        <f>CC17+"0:40"</f>
        <v>0.67931712962962965</v>
      </c>
      <c r="CJ17" s="47" t="str">
        <f t="shared" si="47"/>
        <v>17</v>
      </c>
      <c r="CK17" s="47" t="str">
        <f t="shared" si="48"/>
        <v>57</v>
      </c>
      <c r="CL17" s="47" t="str">
        <f t="shared" si="49"/>
        <v>35</v>
      </c>
      <c r="CM17" s="54">
        <v>175735</v>
      </c>
      <c r="CN17" s="49" t="str">
        <f>CONCATENATE(CJ17&amp;":"&amp;CK17&amp;":"&amp;CL17)</f>
        <v>17:57:35</v>
      </c>
      <c r="CO17" s="47" t="str">
        <f>LEFT(CR17,2)</f>
        <v>18</v>
      </c>
      <c r="CP17" s="47" t="str">
        <f>MID(CR17,3,2)</f>
        <v>03</v>
      </c>
      <c r="CQ17" s="47" t="str">
        <f>RIGHT(CR17,2)</f>
        <v>03</v>
      </c>
      <c r="CR17" s="54">
        <v>180303</v>
      </c>
      <c r="CS17" s="49" t="str">
        <f>CONCATENATE(CO17&amp;":"&amp;CP17&amp;":"&amp;CQ17)</f>
        <v>18:03:03</v>
      </c>
      <c r="CT17" s="55">
        <f>CN17-CI17</f>
        <v>6.900462962962961E-2</v>
      </c>
      <c r="CU17" s="340">
        <f>CS17-CN17</f>
        <v>3.7962962962962976E-3</v>
      </c>
      <c r="CV17" s="55">
        <f>CS17-CN17+CT17</f>
        <v>7.2800925925925908E-2</v>
      </c>
      <c r="CW17" s="52">
        <f>$CI$3/(MINUTE(CT17)/60+HOUR(CT17)+SECOND(CT17)/3600)</f>
        <v>12.076484401207649</v>
      </c>
      <c r="CX17" s="52">
        <f>$CI$3/(MINUTE(CV17)/60+HOUR(CV17)+SECOND(CV17)/3600)</f>
        <v>11.446740858505564</v>
      </c>
      <c r="CY17" s="58"/>
      <c r="CZ17" s="59">
        <f t="shared" si="64"/>
        <v>14.469938033830179</v>
      </c>
      <c r="DA17" s="421">
        <f t="shared" si="65"/>
        <v>15.149389816243513</v>
      </c>
      <c r="DB17" s="61">
        <f t="shared" si="50"/>
        <v>0.33004629629629628</v>
      </c>
      <c r="DC17" s="61">
        <f t="shared" si="66"/>
        <v>0.34554398148148147</v>
      </c>
      <c r="DD17" s="62"/>
      <c r="DE17" s="63">
        <f t="shared" si="67"/>
        <v>120</v>
      </c>
      <c r="DF17" s="64">
        <f t="shared" ref="DF17" si="69">MINUTE(DB17)/60+HOUR(DB17)+SECOND(DB17)/3600</f>
        <v>7.9211111111111112</v>
      </c>
      <c r="DG17" s="64">
        <f t="shared" ref="DG17" si="70">MINUTE(DC17)/60+HOUR(DC17)+SECOND(DC17)/3600</f>
        <v>8.2930555555555561</v>
      </c>
      <c r="DH17" s="16">
        <f t="shared" si="68"/>
        <v>190</v>
      </c>
      <c r="DI17" s="16">
        <f t="shared" ref="DI17" si="71">-(SECOND(CN17-$CN$15)/60+MINUTE(CN17-$CN$15)+HOUR(CN17-$CN$15)*60)</f>
        <v>-83.5</v>
      </c>
      <c r="DJ17" s="65">
        <f t="shared" ref="DJ17" si="72">IF((DE17+DH17+DI17)&lt;DE17,DE17,DE17+DH17+DI17)</f>
        <v>226.5</v>
      </c>
      <c r="DK17" s="65">
        <f t="shared" ref="DK17" si="73">IF(CN17&gt;$DE$14,0,DJ17)</f>
        <v>226.5</v>
      </c>
      <c r="DL17" s="65">
        <f t="shared" si="51"/>
        <v>226.5</v>
      </c>
      <c r="DM17" s="65">
        <f t="shared" si="52"/>
        <v>226.5</v>
      </c>
      <c r="DN17" s="65">
        <f t="shared" si="53"/>
        <v>226.5</v>
      </c>
      <c r="DO17" s="65">
        <f t="shared" ref="DO17" si="74">IF((BO17&gt;$DN$7),0,DK17)</f>
        <v>226.5</v>
      </c>
      <c r="DP17" s="65">
        <f t="shared" ref="DP17" si="75">IF((CE17&gt;$DN$7),0,DK17)</f>
        <v>226.5</v>
      </c>
      <c r="DQ17" s="65">
        <f t="shared" ref="DQ17" si="76">IF((CU17&gt;$DM$7),0,DK17)</f>
        <v>226.5</v>
      </c>
      <c r="DR17" s="134">
        <f t="shared" ref="DR17" si="77">DL17*DM17*DN17*DO17*DP17*DQ17/DL17/DM17/DN17/DP17/DQ17</f>
        <v>226.5</v>
      </c>
    </row>
    <row r="18" spans="1:123" s="355" customFormat="1">
      <c r="A18" s="417">
        <v>4</v>
      </c>
      <c r="B18" s="357">
        <f t="shared" si="21"/>
        <v>120</v>
      </c>
      <c r="C18" s="332">
        <v>30</v>
      </c>
      <c r="D18" s="333" t="s">
        <v>351</v>
      </c>
      <c r="E18" s="333" t="s">
        <v>352</v>
      </c>
      <c r="F18" s="358" t="s">
        <v>49</v>
      </c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6">
        <v>0.3125</v>
      </c>
      <c r="X18" s="337" t="str">
        <f t="shared" si="22"/>
        <v>08</v>
      </c>
      <c r="Y18" s="337" t="str">
        <f t="shared" si="23"/>
        <v>51</v>
      </c>
      <c r="Z18" s="337" t="str">
        <f t="shared" si="24"/>
        <v>10</v>
      </c>
      <c r="AA18" s="338" t="s">
        <v>542</v>
      </c>
      <c r="AB18" s="339" t="str">
        <f t="shared" si="25"/>
        <v>08:51:10</v>
      </c>
      <c r="AC18" s="337" t="str">
        <f t="shared" si="26"/>
        <v>08</v>
      </c>
      <c r="AD18" s="337" t="str">
        <f t="shared" si="27"/>
        <v>57</v>
      </c>
      <c r="AE18" s="337" t="str">
        <f t="shared" si="28"/>
        <v>28</v>
      </c>
      <c r="AF18" s="338" t="s">
        <v>543</v>
      </c>
      <c r="AG18" s="339" t="str">
        <f t="shared" si="29"/>
        <v>08:57:28</v>
      </c>
      <c r="AH18" s="340">
        <f t="shared" si="30"/>
        <v>5.6365740740740744E-2</v>
      </c>
      <c r="AI18" s="340">
        <f t="shared" si="31"/>
        <v>4.3750000000000178E-3</v>
      </c>
      <c r="AJ18" s="340">
        <f t="shared" si="32"/>
        <v>6.0740740740740762E-2</v>
      </c>
      <c r="AK18" s="341">
        <f t="shared" si="33"/>
        <v>22.17659137577002</v>
      </c>
      <c r="AL18" s="341">
        <f t="shared" si="34"/>
        <v>20.579268292682926</v>
      </c>
      <c r="AM18" s="106">
        <f t="shared" si="6"/>
        <v>0.39407407407407408</v>
      </c>
      <c r="AN18" s="337" t="str">
        <f>LEFT(AQ18,2)</f>
        <v>10</v>
      </c>
      <c r="AO18" s="337" t="str">
        <f>MID(AQ18,3,2)</f>
        <v>59</v>
      </c>
      <c r="AP18" s="337" t="str">
        <f>RIGHT(AQ18,2)</f>
        <v>05</v>
      </c>
      <c r="AQ18" s="338" t="s">
        <v>544</v>
      </c>
      <c r="AR18" s="339" t="str">
        <f t="shared" si="54"/>
        <v>10:59:05</v>
      </c>
      <c r="AS18" s="337" t="str">
        <f t="shared" si="55"/>
        <v>11</v>
      </c>
      <c r="AT18" s="337" t="str">
        <f t="shared" si="56"/>
        <v>00</v>
      </c>
      <c r="AU18" s="337" t="str">
        <f t="shared" si="57"/>
        <v>18</v>
      </c>
      <c r="AV18" s="338" t="s">
        <v>545</v>
      </c>
      <c r="AW18" s="339" t="str">
        <f t="shared" si="35"/>
        <v>11:00:18</v>
      </c>
      <c r="AX18" s="340">
        <f t="shared" si="36"/>
        <v>6.3622685185185213E-2</v>
      </c>
      <c r="AY18" s="340">
        <f t="shared" si="37"/>
        <v>8.4490740740739145E-4</v>
      </c>
      <c r="AZ18" s="340">
        <f t="shared" si="38"/>
        <v>6.4467592592592604E-2</v>
      </c>
      <c r="BA18" s="341">
        <f t="shared" si="39"/>
        <v>19.647080225577589</v>
      </c>
      <c r="BB18" s="341">
        <f t="shared" si="40"/>
        <v>19.38958707360862</v>
      </c>
      <c r="BC18" s="106">
        <f t="shared" si="58"/>
        <v>0.479375</v>
      </c>
      <c r="BD18" s="337" t="str">
        <f t="shared" si="41"/>
        <v>12</v>
      </c>
      <c r="BE18" s="337" t="str">
        <f t="shared" si="42"/>
        <v>41</v>
      </c>
      <c r="BF18" s="337" t="str">
        <f t="shared" si="43"/>
        <v>05</v>
      </c>
      <c r="BG18" s="338" t="s">
        <v>546</v>
      </c>
      <c r="BH18" s="339" t="str">
        <f t="shared" si="59"/>
        <v>12:41:05</v>
      </c>
      <c r="BI18" s="337" t="str">
        <f t="shared" si="60"/>
        <v>12</v>
      </c>
      <c r="BJ18" s="337" t="str">
        <f t="shared" si="61"/>
        <v>53</v>
      </c>
      <c r="BK18" s="337" t="str">
        <f t="shared" si="62"/>
        <v>26</v>
      </c>
      <c r="BL18" s="338" t="s">
        <v>547</v>
      </c>
      <c r="BM18" s="339" t="str">
        <f>CONCATENATE(BI18&amp;":"&amp;BJ18&amp;":"&amp;BK18)</f>
        <v>12:53:26</v>
      </c>
      <c r="BN18" s="345">
        <f>BH18-BC18</f>
        <v>4.9155092592592542E-2</v>
      </c>
      <c r="BO18" s="340">
        <f>BM18-BH18</f>
        <v>8.5763888888890083E-3</v>
      </c>
      <c r="BP18" s="345">
        <f>BM18-BC18</f>
        <v>5.773148148148155E-2</v>
      </c>
      <c r="BQ18" s="341">
        <f>$BC$3/(MINUTE(BN18)/60+HOUR(BN18)+SECOND(BN18)/3600)</f>
        <v>16.953143395337882</v>
      </c>
      <c r="BR18" s="341">
        <f>$BC$3/(MINUTE(BP18)/60+HOUR(BP18)+SECOND(BP18)/3600)</f>
        <v>14.434643143544507</v>
      </c>
      <c r="BS18" s="435">
        <f t="shared" si="63"/>
        <v>0.55793981481481492</v>
      </c>
      <c r="BT18" s="337" t="str">
        <f t="shared" si="44"/>
        <v/>
      </c>
      <c r="BU18" s="337" t="str">
        <f t="shared" si="45"/>
        <v/>
      </c>
      <c r="BV18" s="337" t="str">
        <f t="shared" si="46"/>
        <v/>
      </c>
      <c r="BW18" s="343"/>
      <c r="BX18" s="339"/>
      <c r="BY18" s="337"/>
      <c r="BZ18" s="337"/>
      <c r="CA18" s="337"/>
      <c r="CB18" s="343"/>
      <c r="CC18" s="339"/>
      <c r="CD18" s="345"/>
      <c r="CE18" s="340"/>
      <c r="CF18" s="345"/>
      <c r="CG18" s="341"/>
      <c r="CH18" s="341"/>
      <c r="CI18" s="342"/>
      <c r="CJ18" s="337" t="str">
        <f t="shared" si="47"/>
        <v/>
      </c>
      <c r="CK18" s="337" t="str">
        <f t="shared" si="48"/>
        <v/>
      </c>
      <c r="CL18" s="337" t="str">
        <f t="shared" si="49"/>
        <v/>
      </c>
      <c r="CM18" s="343"/>
      <c r="CN18" s="339"/>
      <c r="CO18" s="337"/>
      <c r="CP18" s="337"/>
      <c r="CQ18" s="337"/>
      <c r="CR18" s="343"/>
      <c r="CS18" s="339"/>
      <c r="CT18" s="345"/>
      <c r="CU18" s="340"/>
      <c r="CV18" s="345"/>
      <c r="CW18" s="341"/>
      <c r="CX18" s="341"/>
      <c r="CY18" s="346"/>
      <c r="CZ18" s="356"/>
      <c r="DA18" s="347"/>
      <c r="DB18" s="348"/>
      <c r="DC18" s="348"/>
      <c r="DD18" s="349"/>
      <c r="DE18" s="350"/>
      <c r="DF18" s="351"/>
      <c r="DG18" s="351"/>
      <c r="DH18" s="352"/>
      <c r="DI18" s="352"/>
      <c r="DJ18" s="353"/>
      <c r="DK18" s="353"/>
      <c r="DL18" s="353"/>
      <c r="DM18" s="353"/>
      <c r="DN18" s="353"/>
      <c r="DO18" s="353"/>
      <c r="DP18" s="353"/>
      <c r="DQ18" s="353"/>
      <c r="DR18" s="354"/>
    </row>
    <row r="19" spans="1:123" s="79" customFormat="1">
      <c r="A19" s="417">
        <v>5</v>
      </c>
      <c r="B19" s="357">
        <f t="shared" si="21"/>
        <v>120</v>
      </c>
      <c r="C19" s="332">
        <v>18</v>
      </c>
      <c r="D19" s="333" t="s">
        <v>353</v>
      </c>
      <c r="E19" s="333" t="s">
        <v>354</v>
      </c>
      <c r="F19" s="358" t="s">
        <v>1096</v>
      </c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336">
        <v>0.3125</v>
      </c>
      <c r="X19" s="337" t="str">
        <f t="shared" si="22"/>
        <v>09</v>
      </c>
      <c r="Y19" s="337" t="str">
        <f t="shared" si="23"/>
        <v>04</v>
      </c>
      <c r="Z19" s="337" t="str">
        <f t="shared" si="24"/>
        <v>32</v>
      </c>
      <c r="AA19" s="338" t="s">
        <v>1097</v>
      </c>
      <c r="AB19" s="339" t="str">
        <f t="shared" si="25"/>
        <v>09:04:32</v>
      </c>
      <c r="AC19" s="337" t="str">
        <f t="shared" si="26"/>
        <v>09</v>
      </c>
      <c r="AD19" s="337" t="str">
        <f t="shared" si="27"/>
        <v>20</v>
      </c>
      <c r="AE19" s="337" t="str">
        <f t="shared" si="28"/>
        <v>12</v>
      </c>
      <c r="AF19" s="338" t="s">
        <v>1098</v>
      </c>
      <c r="AG19" s="339" t="str">
        <f t="shared" si="29"/>
        <v>09:20:12</v>
      </c>
      <c r="AH19" s="340">
        <f t="shared" si="30"/>
        <v>6.5648148148148122E-2</v>
      </c>
      <c r="AI19" s="340">
        <f t="shared" si="31"/>
        <v>1.0879629629629628E-2</v>
      </c>
      <c r="AJ19" s="340">
        <f t="shared" si="32"/>
        <v>7.652777777777775E-2</v>
      </c>
      <c r="AK19" s="341">
        <f t="shared" si="33"/>
        <v>19.040902679830747</v>
      </c>
      <c r="AL19" s="341">
        <f t="shared" si="34"/>
        <v>16.333938294010888</v>
      </c>
      <c r="AM19" s="106">
        <f t="shared" si="6"/>
        <v>0.40986111111111106</v>
      </c>
      <c r="AN19" s="337" t="str">
        <f t="shared" ref="AN19:AN20" si="78">LEFT(AQ19,2)</f>
        <v/>
      </c>
      <c r="AO19" s="337" t="str">
        <f t="shared" ref="AO19:AO20" si="79">MID(AQ19,3,2)</f>
        <v/>
      </c>
      <c r="AP19" s="337" t="str">
        <f t="shared" ref="AP19:AP20" si="80">RIGHT(AQ19,2)</f>
        <v/>
      </c>
      <c r="AQ19" s="338"/>
      <c r="AR19" s="339" t="str">
        <f t="shared" si="54"/>
        <v>::</v>
      </c>
      <c r="AS19" s="337" t="str">
        <f t="shared" si="55"/>
        <v/>
      </c>
      <c r="AT19" s="337" t="str">
        <f t="shared" si="56"/>
        <v/>
      </c>
      <c r="AU19" s="337" t="str">
        <f t="shared" si="57"/>
        <v/>
      </c>
      <c r="AV19" s="338"/>
      <c r="AW19" s="339" t="str">
        <f t="shared" si="35"/>
        <v>::</v>
      </c>
      <c r="AX19" s="340"/>
      <c r="AY19" s="340"/>
      <c r="AZ19" s="340"/>
      <c r="BA19" s="341"/>
      <c r="BB19" s="341"/>
      <c r="BC19" s="106"/>
      <c r="BD19" s="337" t="str">
        <f t="shared" si="41"/>
        <v/>
      </c>
      <c r="BE19" s="337" t="str">
        <f t="shared" si="42"/>
        <v/>
      </c>
      <c r="BF19" s="337" t="str">
        <f t="shared" si="43"/>
        <v/>
      </c>
      <c r="BG19" s="338"/>
      <c r="BH19" s="339" t="str">
        <f t="shared" si="59"/>
        <v>::</v>
      </c>
      <c r="BI19" s="337" t="str">
        <f t="shared" si="60"/>
        <v/>
      </c>
      <c r="BJ19" s="337" t="str">
        <f t="shared" si="61"/>
        <v/>
      </c>
      <c r="BK19" s="337" t="str">
        <f t="shared" si="62"/>
        <v/>
      </c>
      <c r="BL19" s="338"/>
      <c r="BM19" s="339"/>
      <c r="BN19" s="345"/>
      <c r="BO19" s="340"/>
      <c r="BP19" s="345"/>
      <c r="BQ19" s="341"/>
      <c r="BR19" s="341"/>
      <c r="BS19" s="435"/>
      <c r="BT19" s="337" t="str">
        <f t="shared" si="44"/>
        <v/>
      </c>
      <c r="BU19" s="337" t="str">
        <f t="shared" si="45"/>
        <v/>
      </c>
      <c r="BV19" s="337" t="str">
        <f t="shared" si="46"/>
        <v/>
      </c>
      <c r="BW19" s="343"/>
      <c r="BX19" s="339"/>
      <c r="BY19" s="337"/>
      <c r="BZ19" s="337"/>
      <c r="CA19" s="337"/>
      <c r="CB19" s="343"/>
      <c r="CC19" s="339"/>
      <c r="CD19" s="345"/>
      <c r="CE19" s="340"/>
      <c r="CF19" s="345"/>
      <c r="CG19" s="341"/>
      <c r="CH19" s="341"/>
      <c r="CI19" s="342"/>
      <c r="CJ19" s="337" t="str">
        <f t="shared" si="47"/>
        <v/>
      </c>
      <c r="CK19" s="337" t="str">
        <f t="shared" si="48"/>
        <v/>
      </c>
      <c r="CL19" s="337" t="str">
        <f t="shared" si="49"/>
        <v/>
      </c>
      <c r="CM19" s="343"/>
      <c r="CN19" s="339"/>
      <c r="CO19" s="337"/>
      <c r="CP19" s="337"/>
      <c r="CQ19" s="337"/>
      <c r="CR19" s="343"/>
      <c r="CS19" s="339"/>
      <c r="CT19" s="345"/>
      <c r="CU19" s="340"/>
      <c r="CV19" s="345"/>
      <c r="CW19" s="341"/>
      <c r="CX19" s="341"/>
      <c r="CY19" s="346"/>
      <c r="CZ19" s="356"/>
      <c r="DA19" s="347"/>
      <c r="DB19" s="348"/>
      <c r="DC19" s="348"/>
      <c r="DD19" s="349"/>
      <c r="DE19" s="350"/>
      <c r="DF19" s="351"/>
      <c r="DG19" s="351"/>
      <c r="DH19" s="352"/>
      <c r="DI19" s="352"/>
      <c r="DJ19" s="353"/>
      <c r="DK19" s="353"/>
      <c r="DL19" s="353"/>
      <c r="DM19" s="353"/>
      <c r="DN19" s="353"/>
      <c r="DO19" s="353"/>
      <c r="DP19" s="353"/>
      <c r="DQ19" s="353"/>
      <c r="DR19" s="354"/>
      <c r="DS19" s="66"/>
    </row>
    <row r="20" spans="1:123" s="355" customFormat="1">
      <c r="A20" s="417">
        <v>6</v>
      </c>
      <c r="B20" s="357">
        <f t="shared" si="21"/>
        <v>120</v>
      </c>
      <c r="C20" s="332">
        <v>74</v>
      </c>
      <c r="D20" s="333" t="s">
        <v>989</v>
      </c>
      <c r="E20" s="333" t="s">
        <v>990</v>
      </c>
      <c r="F20" s="358" t="s">
        <v>1095</v>
      </c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>
        <v>0.3125</v>
      </c>
      <c r="X20" s="337" t="str">
        <f t="shared" si="22"/>
        <v>09</v>
      </c>
      <c r="Y20" s="337" t="str">
        <f t="shared" si="23"/>
        <v>03</v>
      </c>
      <c r="Z20" s="337" t="str">
        <f t="shared" si="24"/>
        <v>15</v>
      </c>
      <c r="AA20" s="338" t="s">
        <v>526</v>
      </c>
      <c r="AB20" s="339" t="str">
        <f t="shared" si="25"/>
        <v>09:03:15</v>
      </c>
      <c r="AC20" s="337" t="str">
        <f t="shared" si="26"/>
        <v>09</v>
      </c>
      <c r="AD20" s="337" t="str">
        <f t="shared" si="27"/>
        <v>07</v>
      </c>
      <c r="AE20" s="337" t="str">
        <f t="shared" si="28"/>
        <v>38</v>
      </c>
      <c r="AF20" s="338" t="s">
        <v>527</v>
      </c>
      <c r="AG20" s="339" t="str">
        <f t="shared" si="29"/>
        <v>09:07:38</v>
      </c>
      <c r="AH20" s="340">
        <f t="shared" si="30"/>
        <v>6.4756944444444464E-2</v>
      </c>
      <c r="AI20" s="340">
        <f t="shared" si="31"/>
        <v>3.0439814814814947E-3</v>
      </c>
      <c r="AJ20" s="340">
        <f t="shared" si="32"/>
        <v>6.7800925925925959E-2</v>
      </c>
      <c r="AK20" s="341">
        <f t="shared" si="33"/>
        <v>19.302949061662197</v>
      </c>
      <c r="AL20" s="341">
        <f t="shared" si="34"/>
        <v>18.436326391259815</v>
      </c>
      <c r="AM20" s="106">
        <f t="shared" si="6"/>
        <v>0.40113425925925927</v>
      </c>
      <c r="AN20" s="337" t="str">
        <f t="shared" si="78"/>
        <v>11</v>
      </c>
      <c r="AO20" s="337" t="str">
        <f t="shared" si="79"/>
        <v>15</v>
      </c>
      <c r="AP20" s="337" t="str">
        <f t="shared" si="80"/>
        <v>20</v>
      </c>
      <c r="AQ20" s="338" t="s">
        <v>528</v>
      </c>
      <c r="AR20" s="339" t="str">
        <f t="shared" si="54"/>
        <v>11:15:20</v>
      </c>
      <c r="AS20" s="337" t="str">
        <f t="shared" si="55"/>
        <v>11</v>
      </c>
      <c r="AT20" s="337" t="str">
        <f t="shared" si="56"/>
        <v>22</v>
      </c>
      <c r="AU20" s="337" t="str">
        <f t="shared" si="57"/>
        <v>00</v>
      </c>
      <c r="AV20" s="338" t="s">
        <v>529</v>
      </c>
      <c r="AW20" s="339" t="str">
        <f t="shared" si="35"/>
        <v>11:22:00</v>
      </c>
      <c r="AX20" s="340">
        <f t="shared" si="36"/>
        <v>6.7847222222222225E-2</v>
      </c>
      <c r="AY20" s="340">
        <f t="shared" si="37"/>
        <v>4.6296296296296502E-3</v>
      </c>
      <c r="AZ20" s="340">
        <f t="shared" si="38"/>
        <v>7.2476851851851876E-2</v>
      </c>
      <c r="BA20" s="341">
        <f t="shared" si="39"/>
        <v>18.423746161719549</v>
      </c>
      <c r="BB20" s="341">
        <f t="shared" si="40"/>
        <v>17.246885978920471</v>
      </c>
      <c r="BC20" s="106">
        <f t="shared" si="58"/>
        <v>0.49444444444444446</v>
      </c>
      <c r="BD20" s="337" t="str">
        <f t="shared" si="41"/>
        <v>13</v>
      </c>
      <c r="BE20" s="337" t="str">
        <f t="shared" si="42"/>
        <v>09</v>
      </c>
      <c r="BF20" s="337" t="str">
        <f t="shared" si="43"/>
        <v>45</v>
      </c>
      <c r="BG20" s="338" t="s">
        <v>707</v>
      </c>
      <c r="BH20" s="339" t="str">
        <f t="shared" si="59"/>
        <v>13:09:45</v>
      </c>
      <c r="BI20" s="337" t="str">
        <f t="shared" si="60"/>
        <v>13</v>
      </c>
      <c r="BJ20" s="337" t="str">
        <f t="shared" si="61"/>
        <v>29</v>
      </c>
      <c r="BK20" s="337" t="str">
        <f t="shared" si="62"/>
        <v>47</v>
      </c>
      <c r="BL20" s="338" t="s">
        <v>708</v>
      </c>
      <c r="BM20" s="339" t="str">
        <f>CONCATENATE(BI20&amp;":"&amp;BJ20&amp;":"&amp;BK20)</f>
        <v>13:29:47</v>
      </c>
      <c r="BN20" s="345">
        <f>BH20-BC20</f>
        <v>5.3993055555555558E-2</v>
      </c>
      <c r="BO20" s="340">
        <f>BM20-BH20</f>
        <v>1.3912037037037028E-2</v>
      </c>
      <c r="BP20" s="345">
        <f>BM20-BC20</f>
        <v>6.7905092592592586E-2</v>
      </c>
      <c r="BQ20" s="341">
        <f>$BC$3/(MINUTE(BN20)/60+HOUR(BN20)+SECOND(BN20)/3600)</f>
        <v>15.434083601286176</v>
      </c>
      <c r="BR20" s="341">
        <f>$BC$3/(MINUTE(BP20)/60+HOUR(BP20)+SECOND(BP20)/3600)</f>
        <v>12.272029998295551</v>
      </c>
      <c r="BS20" s="435">
        <f t="shared" si="63"/>
        <v>0.58318287037037042</v>
      </c>
      <c r="BT20" s="337" t="str">
        <f t="shared" si="44"/>
        <v>15</v>
      </c>
      <c r="BU20" s="337" t="str">
        <f t="shared" si="45"/>
        <v>58</v>
      </c>
      <c r="BV20" s="337" t="str">
        <f t="shared" si="46"/>
        <v>14</v>
      </c>
      <c r="BW20" s="343">
        <v>155814</v>
      </c>
      <c r="BX20" s="339" t="str">
        <f>CONCATENATE(BT20&amp;":"&amp;BU20&amp;":"&amp;BV20)</f>
        <v>15:58:14</v>
      </c>
      <c r="BY20" s="337" t="str">
        <f>LEFT(CB20,2)</f>
        <v>16</v>
      </c>
      <c r="BZ20" s="337" t="str">
        <f>MID(CB20,3,2)</f>
        <v>08</v>
      </c>
      <c r="CA20" s="337" t="str">
        <f>RIGHT(CB20,2)</f>
        <v>40</v>
      </c>
      <c r="CB20" s="343">
        <v>160840</v>
      </c>
      <c r="CC20" s="339" t="str">
        <f>CONCATENATE(BY20&amp;":"&amp;BZ20&amp;":"&amp;CA20)</f>
        <v>16:08:40</v>
      </c>
      <c r="CD20" s="345"/>
      <c r="CE20" s="340">
        <f>CC20-BX20</f>
        <v>7.2453703703704297E-3</v>
      </c>
      <c r="CF20" s="345"/>
      <c r="CG20" s="341"/>
      <c r="CH20" s="341"/>
      <c r="CI20" s="342">
        <f>CC20+"0:40"</f>
        <v>0.70046296296296306</v>
      </c>
      <c r="CJ20" s="337" t="str">
        <f t="shared" si="47"/>
        <v/>
      </c>
      <c r="CK20" s="337" t="str">
        <f t="shared" si="48"/>
        <v/>
      </c>
      <c r="CL20" s="337" t="str">
        <f t="shared" si="49"/>
        <v/>
      </c>
      <c r="CM20" s="343"/>
      <c r="CN20" s="339"/>
      <c r="CO20" s="337"/>
      <c r="CP20" s="337"/>
      <c r="CQ20" s="337"/>
      <c r="CR20" s="343"/>
      <c r="CS20" s="339"/>
      <c r="CT20" s="345"/>
      <c r="CU20" s="340"/>
      <c r="CV20" s="345"/>
      <c r="CW20" s="341"/>
      <c r="CX20" s="341"/>
      <c r="CY20" s="346"/>
      <c r="CZ20" s="356"/>
      <c r="DA20" s="347"/>
      <c r="DB20" s="348"/>
      <c r="DC20" s="348"/>
      <c r="DD20" s="349"/>
      <c r="DE20" s="350"/>
      <c r="DF20" s="351"/>
      <c r="DG20" s="351"/>
      <c r="DH20" s="352"/>
      <c r="DI20" s="352"/>
      <c r="DJ20" s="353"/>
      <c r="DK20" s="353"/>
      <c r="DL20" s="353"/>
      <c r="DM20" s="353"/>
      <c r="DN20" s="353"/>
      <c r="DO20" s="353"/>
      <c r="DP20" s="353"/>
      <c r="DQ20" s="353"/>
      <c r="DR20" s="358" t="s">
        <v>1095</v>
      </c>
    </row>
    <row r="21" spans="1:123">
      <c r="A21" s="214" t="s">
        <v>7</v>
      </c>
      <c r="B21" s="77" t="s">
        <v>52</v>
      </c>
      <c r="C21" s="565" t="s">
        <v>53</v>
      </c>
      <c r="D21" s="519"/>
      <c r="E21" s="519"/>
      <c r="F21" s="520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292"/>
      <c r="AG21" s="177"/>
      <c r="AH21" s="177"/>
      <c r="AI21" s="177"/>
      <c r="AJ21" s="177"/>
      <c r="AK21" s="397"/>
      <c r="AL21" s="397"/>
      <c r="AM21" s="397"/>
      <c r="AN21" s="397"/>
      <c r="AO21" s="397"/>
      <c r="AP21" s="397"/>
      <c r="AQ21" s="397"/>
      <c r="AR21" s="397"/>
      <c r="AS21" s="177"/>
      <c r="AT21" s="177"/>
      <c r="AU21" s="177"/>
      <c r="AV21" s="306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306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7"/>
      <c r="CG21" s="397"/>
      <c r="CH21" s="39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433"/>
      <c r="CV21" s="177"/>
      <c r="CW21" s="177"/>
      <c r="CX21" s="177"/>
      <c r="CY21" s="177"/>
      <c r="CZ21" s="397"/>
      <c r="DA21" s="177"/>
      <c r="DB21" s="177"/>
      <c r="DC21" s="583">
        <v>120</v>
      </c>
      <c r="DD21" s="177"/>
      <c r="DE21" s="589" t="s">
        <v>1149</v>
      </c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</row>
    <row r="22" spans="1:123" s="355" customFormat="1">
      <c r="A22" s="212">
        <v>1</v>
      </c>
      <c r="B22" s="43" t="str">
        <f>B21</f>
        <v>120YR</v>
      </c>
      <c r="C22" s="81">
        <v>46</v>
      </c>
      <c r="D22" s="82" t="s">
        <v>246</v>
      </c>
      <c r="E22" s="82" t="s">
        <v>247</v>
      </c>
      <c r="F22" s="282" t="s">
        <v>459</v>
      </c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46">
        <v>0.3125</v>
      </c>
      <c r="X22" s="47" t="str">
        <f>LEFT(AA22,2)</f>
        <v>09</v>
      </c>
      <c r="Y22" s="47" t="str">
        <f>MID(AA22,3,2)</f>
        <v>03</v>
      </c>
      <c r="Z22" s="47" t="str">
        <f>RIGHT(AA22,2)</f>
        <v>01</v>
      </c>
      <c r="AA22" s="48" t="s">
        <v>490</v>
      </c>
      <c r="AB22" s="49" t="str">
        <f>CONCATENATE(X22&amp;":"&amp;Y22&amp;":"&amp;Z22)</f>
        <v>09:03:01</v>
      </c>
      <c r="AC22" s="47" t="str">
        <f>LEFT(AF22,2)</f>
        <v>09</v>
      </c>
      <c r="AD22" s="47" t="str">
        <f>MID(AF22,3,2)</f>
        <v>07</v>
      </c>
      <c r="AE22" s="47" t="str">
        <f>RIGHT(AF22,2)</f>
        <v>29</v>
      </c>
      <c r="AF22" s="48" t="s">
        <v>491</v>
      </c>
      <c r="AG22" s="49" t="str">
        <f>CONCATENATE(AC22&amp;":"&amp;AD22&amp;":"&amp;AE22)</f>
        <v>09:07:29</v>
      </c>
      <c r="AH22" s="50">
        <f>AB22-W22</f>
        <v>6.459490740740742E-2</v>
      </c>
      <c r="AI22" s="57">
        <f>AG22-AB22</f>
        <v>3.1018518518518556E-3</v>
      </c>
      <c r="AJ22" s="50">
        <f>AG22-AB22+AH22</f>
        <v>6.7696759259259276E-2</v>
      </c>
      <c r="AK22" s="52">
        <f>$W$3/(MINUTE(AH22)/60+HOUR(AH22)+SECOND(AH22)/3600)</f>
        <v>19.351370722092813</v>
      </c>
      <c r="AL22" s="52">
        <f>$W$3/(MINUTE(AJ22)/60+HOUR(AJ22)+SECOND(AJ22)/3600)</f>
        <v>18.464694819627287</v>
      </c>
      <c r="AM22" s="106">
        <f t="shared" si="6"/>
        <v>0.40103009259259259</v>
      </c>
      <c r="AN22" s="47" t="str">
        <f>LEFT(AQ22,2)</f>
        <v>11</v>
      </c>
      <c r="AO22" s="47" t="str">
        <f>MID(AQ22,3,2)</f>
        <v>13</v>
      </c>
      <c r="AP22" s="47" t="str">
        <f>RIGHT(AQ22,2)</f>
        <v>28</v>
      </c>
      <c r="AQ22" s="48" t="s">
        <v>492</v>
      </c>
      <c r="AR22" s="49" t="str">
        <f>CONCATENATE(AN22&amp;":"&amp;AO22&amp;":"&amp;AP22)</f>
        <v>11:13:28</v>
      </c>
      <c r="AS22" s="47" t="str">
        <f>LEFT(AV22,2)</f>
        <v>11</v>
      </c>
      <c r="AT22" s="47" t="str">
        <f>MID(AV22,3,2)</f>
        <v>17</v>
      </c>
      <c r="AU22" s="47" t="str">
        <f>RIGHT(AV22,2)</f>
        <v>53</v>
      </c>
      <c r="AV22" s="48" t="s">
        <v>1041</v>
      </c>
      <c r="AW22" s="49" t="str">
        <f>CONCATENATE(AS22&amp;":"&amp;AT22&amp;":"&amp;AU22)</f>
        <v>11:17:53</v>
      </c>
      <c r="AX22" s="50">
        <f>AR22-AM22</f>
        <v>6.6655092592592557E-2</v>
      </c>
      <c r="AY22" s="57">
        <f>AW22-AR22</f>
        <v>3.067129629629628E-3</v>
      </c>
      <c r="AZ22" s="50">
        <f>AW22-AR22+AX22</f>
        <v>6.9722222222222185E-2</v>
      </c>
      <c r="BA22" s="52">
        <f>$AM$3/(MINUTE(AX22)/60+HOUR(AX22)+SECOND(AX22)/3600)</f>
        <v>18.753255773571802</v>
      </c>
      <c r="BB22" s="52">
        <f>$AM$3/(MINUTE(AZ22)/60+HOUR(AZ22)+SECOND(AZ22)/3600)</f>
        <v>17.928286852589643</v>
      </c>
      <c r="BC22" s="106">
        <v>0.49158564814814815</v>
      </c>
      <c r="BD22" s="47" t="str">
        <f>LEFT(BG22,2)</f>
        <v>13</v>
      </c>
      <c r="BE22" s="47" t="str">
        <f>MID(BG22,3,2)</f>
        <v>03</v>
      </c>
      <c r="BF22" s="47" t="str">
        <f>RIGHT(BG22,2)</f>
        <v>12</v>
      </c>
      <c r="BG22" s="48" t="s">
        <v>493</v>
      </c>
      <c r="BH22" s="49" t="str">
        <f>CONCATENATE(BD22&amp;":"&amp;BE22&amp;":"&amp;BF22)</f>
        <v>13:03:12</v>
      </c>
      <c r="BI22" s="47" t="str">
        <f>LEFT(BL22,2)</f>
        <v>13</v>
      </c>
      <c r="BJ22" s="47" t="str">
        <f>MID(BL22,3,2)</f>
        <v>08</v>
      </c>
      <c r="BK22" s="47" t="str">
        <f>RIGHT(BL22,2)</f>
        <v>30</v>
      </c>
      <c r="BL22" s="48" t="s">
        <v>494</v>
      </c>
      <c r="BM22" s="49" t="str">
        <f>CONCATENATE(BI22&amp;":"&amp;BJ22&amp;":"&amp;BK22)</f>
        <v>13:08:30</v>
      </c>
      <c r="BN22" s="55">
        <f>BH22-BC22</f>
        <v>5.230324074074072E-2</v>
      </c>
      <c r="BO22" s="57">
        <f>BM22-BH22</f>
        <v>3.6805555555555758E-3</v>
      </c>
      <c r="BP22" s="55">
        <f>BM22-BC22</f>
        <v>5.5983796296296295E-2</v>
      </c>
      <c r="BQ22" s="52">
        <f>$BC$3/(MINUTE(BN22)/60+HOUR(BN22)+SECOND(BN22)/3600)</f>
        <v>15.932728479752159</v>
      </c>
      <c r="BR22" s="52">
        <f>$BC$3/(MINUTE(BP22)/60+HOUR(BP22)+SECOND(BP22)/3600)</f>
        <v>14.885259458341947</v>
      </c>
      <c r="BS22" s="106">
        <v>0.56840277777777781</v>
      </c>
      <c r="BT22" s="47" t="str">
        <f>LEFT(BW22,2)</f>
        <v>14</v>
      </c>
      <c r="BU22" s="47" t="str">
        <f>MID(BW22,3,2)</f>
        <v>55</v>
      </c>
      <c r="BV22" s="47" t="str">
        <f>RIGHT(BW22,2)</f>
        <v>44</v>
      </c>
      <c r="BW22" s="54">
        <v>145544</v>
      </c>
      <c r="BX22" s="49" t="str">
        <f>CONCATENATE(BT22&amp;":"&amp;BU22&amp;":"&amp;BV22)</f>
        <v>14:55:44</v>
      </c>
      <c r="BY22" s="47" t="str">
        <f>LEFT(CB22,2)</f>
        <v>15</v>
      </c>
      <c r="BZ22" s="47" t="str">
        <f>MID(CB22,3,2)</f>
        <v>01</v>
      </c>
      <c r="CA22" s="47" t="str">
        <f>RIGHT(CB22,2)</f>
        <v>09</v>
      </c>
      <c r="CB22" s="54">
        <v>150109</v>
      </c>
      <c r="CC22" s="49" t="str">
        <f>CONCATENATE(BY22&amp;":"&amp;BZ22&amp;":"&amp;CA22)</f>
        <v>15:01:09</v>
      </c>
      <c r="CD22" s="55">
        <f>BX22-BS22</f>
        <v>5.3634259259259243E-2</v>
      </c>
      <c r="CE22" s="57">
        <f>CC22-BX22</f>
        <v>3.76157407407407E-3</v>
      </c>
      <c r="CF22" s="55">
        <f>CC22-BS22</f>
        <v>5.7395833333333313E-2</v>
      </c>
      <c r="CG22" s="52">
        <f>$BS$3/(MINUTE(CD22)/60+HOUR(CD22)+SECOND(CD22)/3600)</f>
        <v>15.537332757876566</v>
      </c>
      <c r="CH22" s="52">
        <f>$BS$3/(MINUTE(CF22)/60+HOUR(CF22)+SECOND(CF22)/3600)</f>
        <v>14.519056261343014</v>
      </c>
      <c r="CI22" s="106">
        <f>CC22+"0:40"</f>
        <v>0.65357638888888892</v>
      </c>
      <c r="CJ22" s="47" t="str">
        <f>LEFT(CM22,2)</f>
        <v>17</v>
      </c>
      <c r="CK22" s="47" t="str">
        <f>MID(CM22,3,2)</f>
        <v>17</v>
      </c>
      <c r="CL22" s="47" t="str">
        <f>RIGHT(CM22,2)</f>
        <v>52</v>
      </c>
      <c r="CM22" s="54">
        <v>171752</v>
      </c>
      <c r="CN22" s="49" t="str">
        <f>CONCATENATE(CJ22&amp;":"&amp;CK22&amp;":"&amp;CL22)</f>
        <v>17:17:52</v>
      </c>
      <c r="CO22" s="47" t="str">
        <f>LEFT(CR22,2)</f>
        <v>17</v>
      </c>
      <c r="CP22" s="47" t="str">
        <f>MID(CR22,3,2)</f>
        <v>22</v>
      </c>
      <c r="CQ22" s="47" t="str">
        <f>RIGHT(CR22,2)</f>
        <v>29</v>
      </c>
      <c r="CR22" s="54">
        <v>172229</v>
      </c>
      <c r="CS22" s="49" t="str">
        <f>CONCATENATE(CO22&amp;":"&amp;CP22&amp;":"&amp;CQ22)</f>
        <v>17:22:29</v>
      </c>
      <c r="CT22" s="55">
        <f>CN22-CI22</f>
        <v>6.7164351851851878E-2</v>
      </c>
      <c r="CU22" s="340">
        <f>CS22-CN22</f>
        <v>3.2060185185184276E-3</v>
      </c>
      <c r="CV22" s="412">
        <f>CS22-CN22+CT22</f>
        <v>7.0370370370370305E-2</v>
      </c>
      <c r="CW22" s="413">
        <f>$CI$3/(MINUTE(CT22)/60+HOUR(CT22)+SECOND(CT22)/3600)</f>
        <v>12.407375495433396</v>
      </c>
      <c r="CX22" s="413">
        <f>$CI$3/(MINUTE(CV22)/60+HOUR(CV22)+SECOND(CV22)/3600)</f>
        <v>11.842105263157896</v>
      </c>
      <c r="CY22" s="414"/>
      <c r="CZ22" s="406">
        <f>$DC$21/(MINUTE(DC22)/60+HOUR(DC22)+SECOND(DC22)/3600)</f>
        <v>15.725101921956901</v>
      </c>
      <c r="DA22" s="421">
        <f>$DC$14/(MINUTE(DB22)/60+HOUR(DB22)+SECOND(DB22)/3600)</f>
        <v>16.428354122299972</v>
      </c>
      <c r="DB22" s="569">
        <f t="shared" ref="DB22:DB24" si="81">R22+AH22+AX22+BN22+CD22+CT22</f>
        <v>0.30435185185185182</v>
      </c>
      <c r="DC22" s="569">
        <f t="shared" ref="DC22:DC24" si="82">T22+AJ22+AZ22+BP22+CF22+CT22</f>
        <v>0.31796296296296295</v>
      </c>
      <c r="DD22" s="586"/>
      <c r="DE22" s="570">
        <v>120</v>
      </c>
      <c r="DF22" s="571">
        <f>MINUTE(DB22)/60+HOUR(DB22)+SECOND(DB22)/3600</f>
        <v>7.3044444444444441</v>
      </c>
      <c r="DG22" s="571">
        <f>MINUTE(DC22)/60+HOUR(DC22)+SECOND(DC22)/3600</f>
        <v>7.6311111111111112</v>
      </c>
      <c r="DH22" s="572">
        <v>200</v>
      </c>
      <c r="DI22" s="572">
        <f>-(SECOND(CN22-$CN$22)/60+MINUTE(CN22-$CN$22)+HOUR(CN22-$CN$22)*60)</f>
        <v>0</v>
      </c>
      <c r="DJ22" s="587">
        <f>IF((DE22+DH22+DI22)&lt;DE22,DE22,DE22+DH22+DI22)</f>
        <v>320</v>
      </c>
      <c r="DK22" s="587">
        <f>IF(CN22&gt;$DE$21,0,DJ22)</f>
        <v>320</v>
      </c>
      <c r="DL22" s="587">
        <f t="shared" ref="DL22" si="83">IF((S22&gt;$DN$7),0,DK22)</f>
        <v>320</v>
      </c>
      <c r="DM22" s="587">
        <f t="shared" ref="DM22" si="84">IF((AI22&gt;$DN$7),0,DK22)</f>
        <v>320</v>
      </c>
      <c r="DN22" s="587">
        <f t="shared" ref="DN22" si="85">IF((AY22&gt;$DN$7),0,DK22)</f>
        <v>320</v>
      </c>
      <c r="DO22" s="587">
        <f>IF((BO22&gt;$DN$7),0,DK22)</f>
        <v>320</v>
      </c>
      <c r="DP22" s="587">
        <f>IF((CE22&gt;$DN$7),0,DK22)</f>
        <v>320</v>
      </c>
      <c r="DQ22" s="587">
        <f>IF((CU22&gt;$DM$7),0,DK22)</f>
        <v>320</v>
      </c>
      <c r="DR22" s="588">
        <f>DL22*DM22*DN22*DO22*DP22*DQ22/DL22/DM22/DN22/DP22/DQ22</f>
        <v>320</v>
      </c>
    </row>
    <row r="23" spans="1:123" s="67" customFormat="1">
      <c r="A23" s="417">
        <v>2</v>
      </c>
      <c r="B23" s="331" t="str">
        <f t="shared" ref="B23:B24" si="86">B22</f>
        <v>120YR</v>
      </c>
      <c r="C23" s="332">
        <v>61</v>
      </c>
      <c r="D23" s="333" t="s">
        <v>242</v>
      </c>
      <c r="E23" s="333" t="s">
        <v>243</v>
      </c>
      <c r="F23" s="334" t="s">
        <v>1095</v>
      </c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6">
        <v>0.3125</v>
      </c>
      <c r="X23" s="337" t="str">
        <f>LEFT(AA23,2)</f>
        <v>09</v>
      </c>
      <c r="Y23" s="337" t="str">
        <f>MID(AA23,3,2)</f>
        <v>02</v>
      </c>
      <c r="Z23" s="337" t="str">
        <f>RIGHT(AA23,2)</f>
        <v>05</v>
      </c>
      <c r="AA23" s="338" t="s">
        <v>501</v>
      </c>
      <c r="AB23" s="339" t="str">
        <f>CONCATENATE(X23&amp;":"&amp;Y23&amp;":"&amp;Z23)</f>
        <v>09:02:05</v>
      </c>
      <c r="AC23" s="337" t="str">
        <f>LEFT(AF23,2)</f>
        <v>09</v>
      </c>
      <c r="AD23" s="337" t="str">
        <f>MID(AF23,3,2)</f>
        <v>08</v>
      </c>
      <c r="AE23" s="337" t="str">
        <f>RIGHT(AF23,2)</f>
        <v>20</v>
      </c>
      <c r="AF23" s="338" t="s">
        <v>519</v>
      </c>
      <c r="AG23" s="339" t="str">
        <f>CONCATENATE(AC23&amp;":"&amp;AD23&amp;":"&amp;AE23)</f>
        <v>09:08:20</v>
      </c>
      <c r="AH23" s="340">
        <f>AB23-W23</f>
        <v>6.3946759259259245E-2</v>
      </c>
      <c r="AI23" s="340">
        <f>AG23-AB23</f>
        <v>4.3402777777777901E-3</v>
      </c>
      <c r="AJ23" s="340">
        <f>AG23-AB23+AH23</f>
        <v>6.8287037037037035E-2</v>
      </c>
      <c r="AK23" s="341">
        <f>$W$3/(MINUTE(AH23)/60+HOUR(AH23)+SECOND(AH23)/3600)</f>
        <v>19.547511312217196</v>
      </c>
      <c r="AL23" s="341">
        <f>$W$3/(MINUTE(AJ23)/60+HOUR(AJ23)+SECOND(AJ23)/3600)</f>
        <v>18.305084745762713</v>
      </c>
      <c r="AM23" s="106">
        <f t="shared" si="6"/>
        <v>0.40162037037037035</v>
      </c>
      <c r="AN23" s="337" t="str">
        <f>LEFT(AQ23,2)</f>
        <v>11</v>
      </c>
      <c r="AO23" s="337" t="str">
        <f>MID(AQ23,3,2)</f>
        <v>13</v>
      </c>
      <c r="AP23" s="337" t="str">
        <f>RIGHT(AQ23,2)</f>
        <v>51</v>
      </c>
      <c r="AQ23" s="338" t="s">
        <v>520</v>
      </c>
      <c r="AR23" s="339" t="str">
        <f>CONCATENATE(AN23&amp;":"&amp;AO23&amp;":"&amp;AP23)</f>
        <v>11:13:51</v>
      </c>
      <c r="AS23" s="337" t="str">
        <f>LEFT(AV23,2)</f>
        <v>11</v>
      </c>
      <c r="AT23" s="337" t="str">
        <f>MID(AV23,3,2)</f>
        <v>19</v>
      </c>
      <c r="AU23" s="337" t="str">
        <f>RIGHT(AV23,2)</f>
        <v>13</v>
      </c>
      <c r="AV23" s="338" t="s">
        <v>521</v>
      </c>
      <c r="AW23" s="339" t="str">
        <f>CONCATENATE(AS23&amp;":"&amp;AT23&amp;":"&amp;AU23)</f>
        <v>11:19:13</v>
      </c>
      <c r="AX23" s="340">
        <f>AR23-AM23</f>
        <v>6.6331018518518525E-2</v>
      </c>
      <c r="AY23" s="340">
        <f>AW23-AR23</f>
        <v>3.7268518518518423E-3</v>
      </c>
      <c r="AZ23" s="340">
        <f>AW23-AR23+AX23</f>
        <v>7.0057870370370368E-2</v>
      </c>
      <c r="BA23" s="341">
        <f>$AM$3/(MINUTE(AX23)/60+HOUR(AX23)+SECOND(AX23)/3600)</f>
        <v>18.844878729715582</v>
      </c>
      <c r="BB23" s="341">
        <f>$AM$3/(MINUTE(AZ23)/60+HOUR(AZ23)+SECOND(AZ23)/3600)</f>
        <v>17.84239220221378</v>
      </c>
      <c r="BC23" s="342">
        <v>0.49251157407407403</v>
      </c>
      <c r="BD23" s="337" t="str">
        <f>LEFT(BG23,2)</f>
        <v>13</v>
      </c>
      <c r="BE23" s="337" t="str">
        <f>MID(BG23,3,2)</f>
        <v>03</v>
      </c>
      <c r="BF23" s="337" t="str">
        <f>RIGHT(BG23,2)</f>
        <v>25</v>
      </c>
      <c r="BG23" s="343">
        <v>130325</v>
      </c>
      <c r="BH23" s="339" t="str">
        <f>CONCATENATE(BD23&amp;":"&amp;BE23&amp;":"&amp;BF23)</f>
        <v>13:03:25</v>
      </c>
      <c r="BI23" s="337" t="str">
        <f>LEFT(BL23,2)</f>
        <v>13</v>
      </c>
      <c r="BJ23" s="337" t="str">
        <f>MID(BL23,3,2)</f>
        <v>09</v>
      </c>
      <c r="BK23" s="337" t="str">
        <f>RIGHT(BL23,2)</f>
        <v>40</v>
      </c>
      <c r="BL23" s="344">
        <v>130940</v>
      </c>
      <c r="BM23" s="339" t="str">
        <f>CONCATENATE(BI23&amp;":"&amp;BJ23&amp;":"&amp;BK23)</f>
        <v>13:09:40</v>
      </c>
      <c r="BN23" s="345">
        <f>BH23-BC23</f>
        <v>5.1527777777777783E-2</v>
      </c>
      <c r="BO23" s="340">
        <f>BM23-BH23</f>
        <v>4.3402777777777901E-3</v>
      </c>
      <c r="BP23" s="345">
        <f>BM23-BC23</f>
        <v>5.5868055555555574E-2</v>
      </c>
      <c r="BQ23" s="341">
        <f>$BC$3/(MINUTE(BN23)/60+HOUR(BN23)+SECOND(BN23)/3600)</f>
        <v>16.172506738544474</v>
      </c>
      <c r="BR23" s="341">
        <f>$BC$3/(MINUTE(BP23)/60+HOUR(BP23)+SECOND(BP23)/3600)</f>
        <v>14.916096954630206</v>
      </c>
      <c r="BS23" s="342">
        <f>BM23+"0:30"</f>
        <v>0.56921296296296298</v>
      </c>
      <c r="BT23" s="337" t="str">
        <f>LEFT(BW23,2)</f>
        <v>15</v>
      </c>
      <c r="BU23" s="337" t="str">
        <f>MID(BW23,3,2)</f>
        <v>14</v>
      </c>
      <c r="BV23" s="337" t="str">
        <f>RIGHT(BW23,2)</f>
        <v>05</v>
      </c>
      <c r="BW23" s="343">
        <v>151405</v>
      </c>
      <c r="BX23" s="339" t="str">
        <f>CONCATENATE(BT23&amp;":"&amp;BU23&amp;":"&amp;BV23)</f>
        <v>15:14:05</v>
      </c>
      <c r="BY23" s="337" t="str">
        <f>LEFT(CB23,2)</f>
        <v>15</v>
      </c>
      <c r="BZ23" s="337" t="str">
        <f>MID(CB23,3,2)</f>
        <v>28</v>
      </c>
      <c r="CA23" s="337" t="str">
        <f>RIGHT(CB23,2)</f>
        <v>00</v>
      </c>
      <c r="CB23" s="343">
        <v>152800</v>
      </c>
      <c r="CC23" s="339" t="str">
        <f>CONCATENATE(BY23&amp;":"&amp;BZ23&amp;":"&amp;CA23)</f>
        <v>15:28:00</v>
      </c>
      <c r="CD23" s="345">
        <f>BX23-BS23</f>
        <v>6.5567129629629628E-2</v>
      </c>
      <c r="CE23" s="340">
        <f>CC23-BX23</f>
        <v>9.6643518518518823E-3</v>
      </c>
      <c r="CF23" s="345">
        <f>CC23-BS23</f>
        <v>7.523148148148151E-2</v>
      </c>
      <c r="CG23" s="341">
        <f>$BS$3/(MINUTE(CD23)/60+HOUR(CD23)+SECOND(CD23)/3600)</f>
        <v>12.709620476610768</v>
      </c>
      <c r="CH23" s="341">
        <f>$BS$3/(MINUTE(CF23)/60+HOUR(CF23)+SECOND(CF23)/3600)</f>
        <v>11.076923076923077</v>
      </c>
      <c r="CI23" s="342">
        <f>CC23+"0:40"</f>
        <v>0.67222222222222228</v>
      </c>
      <c r="CJ23" s="337" t="str">
        <f>LEFT(CM23,2)</f>
        <v>18</v>
      </c>
      <c r="CK23" s="337" t="str">
        <f>MID(CM23,3,2)</f>
        <v>31</v>
      </c>
      <c r="CL23" s="337" t="str">
        <f>RIGHT(CM23,2)</f>
        <v>01</v>
      </c>
      <c r="CM23" s="343">
        <v>183101</v>
      </c>
      <c r="CN23" s="339" t="str">
        <f>CONCATENATE(CJ23&amp;":"&amp;CK23&amp;":"&amp;CL23)</f>
        <v>18:31:01</v>
      </c>
      <c r="CO23" s="337" t="str">
        <f>LEFT(CR23,2)</f>
        <v>18</v>
      </c>
      <c r="CP23" s="337" t="str">
        <f>MID(CR23,3,2)</f>
        <v>43</v>
      </c>
      <c r="CQ23" s="337" t="str">
        <f>RIGHT(CR23,2)</f>
        <v>15</v>
      </c>
      <c r="CR23" s="343">
        <v>184315</v>
      </c>
      <c r="CS23" s="339" t="str">
        <f>CONCATENATE(CO23&amp;":"&amp;CP23&amp;":"&amp;CQ23)</f>
        <v>18:43:15</v>
      </c>
      <c r="CT23" s="345">
        <f>CN23-CI23</f>
        <v>9.9317129629629575E-2</v>
      </c>
      <c r="CU23" s="340">
        <f>CS23-CN23</f>
        <v>8.4953703703704031E-3</v>
      </c>
      <c r="CV23" s="345">
        <f>CS23-CN23+CT23</f>
        <v>0.10781249999999998</v>
      </c>
      <c r="CW23" s="341">
        <f>$CI$3/(MINUTE(CT23)/60+HOUR(CT23)+SECOND(CT23)/3600)</f>
        <v>8.3906304626500408</v>
      </c>
      <c r="CX23" s="341">
        <f>$CI$3/(MINUTE(CV23)/60+HOUR(CV23)+SECOND(CV23)/3600)</f>
        <v>7.7294685990338152</v>
      </c>
      <c r="CY23" s="346"/>
      <c r="CZ23" s="356">
        <f>$DC$21/(MINUTE(DC23)/60+HOUR(DC23)+SECOND(DC23)/3600)</f>
        <v>13.558896456482849</v>
      </c>
      <c r="DA23" s="421">
        <f t="shared" ref="DA23:DA24" si="87">$DC$14/(MINUTE(DB23)/60+HOUR(DB23)+SECOND(DB23)/3600)</f>
        <v>14.422113907992253</v>
      </c>
      <c r="DB23" s="348">
        <f t="shared" si="81"/>
        <v>0.34668981481481476</v>
      </c>
      <c r="DC23" s="348">
        <f t="shared" si="82"/>
        <v>0.36876157407407406</v>
      </c>
      <c r="DD23" s="62"/>
      <c r="DE23" s="63"/>
      <c r="DF23" s="64"/>
      <c r="DG23" s="64"/>
      <c r="DH23" s="16"/>
      <c r="DI23" s="16"/>
      <c r="DJ23" s="65"/>
      <c r="DK23" s="65"/>
      <c r="DL23" s="65"/>
      <c r="DM23" s="65"/>
      <c r="DN23" s="65"/>
      <c r="DO23" s="65"/>
      <c r="DP23" s="65"/>
      <c r="DQ23" s="65"/>
      <c r="DR23" s="358" t="s">
        <v>1095</v>
      </c>
    </row>
    <row r="24" spans="1:123" s="355" customFormat="1">
      <c r="A24" s="417">
        <v>3</v>
      </c>
      <c r="B24" s="331" t="str">
        <f t="shared" si="86"/>
        <v>120YR</v>
      </c>
      <c r="C24" s="332">
        <v>54</v>
      </c>
      <c r="D24" s="333" t="s">
        <v>248</v>
      </c>
      <c r="E24" s="333" t="s">
        <v>249</v>
      </c>
      <c r="F24" s="334" t="s">
        <v>1095</v>
      </c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6">
        <v>0.3125</v>
      </c>
      <c r="X24" s="337" t="str">
        <f>LEFT(AA24,2)</f>
        <v>09</v>
      </c>
      <c r="Y24" s="337" t="str">
        <f>MID(AA24,3,2)</f>
        <v>01</v>
      </c>
      <c r="Z24" s="337" t="str">
        <f>RIGHT(AA24,2)</f>
        <v>44</v>
      </c>
      <c r="AA24" s="338" t="s">
        <v>522</v>
      </c>
      <c r="AB24" s="339" t="str">
        <f>CONCATENATE(X24&amp;":"&amp;Y24&amp;":"&amp;Z24)</f>
        <v>09:01:44</v>
      </c>
      <c r="AC24" s="337" t="str">
        <f>LEFT(AF24,2)</f>
        <v>09</v>
      </c>
      <c r="AD24" s="337" t="str">
        <f>MID(AF24,3,2)</f>
        <v>03</v>
      </c>
      <c r="AE24" s="337" t="str">
        <f>RIGHT(AF24,2)</f>
        <v>21</v>
      </c>
      <c r="AF24" s="338" t="s">
        <v>523</v>
      </c>
      <c r="AG24" s="339" t="str">
        <f>CONCATENATE(AC24&amp;":"&amp;AD24&amp;":"&amp;AE24)</f>
        <v>09:03:21</v>
      </c>
      <c r="AH24" s="340">
        <f>AB24-W24</f>
        <v>6.3703703703703651E-2</v>
      </c>
      <c r="AI24" s="340">
        <f>AG24-AB24</f>
        <v>1.1226851851852682E-3</v>
      </c>
      <c r="AJ24" s="340">
        <f>AG24-AB24+AH24</f>
        <v>6.4826388888888919E-2</v>
      </c>
      <c r="AK24" s="341">
        <f>$W$3/(MINUTE(AH24)/60+HOUR(AH24)+SECOND(AH24)/3600)</f>
        <v>19.622093023255815</v>
      </c>
      <c r="AL24" s="341">
        <f>$W$3/(MINUTE(AJ24)/60+HOUR(AJ24)+SECOND(AJ24)/3600)</f>
        <v>19.282271023031601</v>
      </c>
      <c r="AM24" s="106">
        <f t="shared" si="6"/>
        <v>0.39815972222222223</v>
      </c>
      <c r="AN24" s="337" t="str">
        <f>LEFT(AQ24,2)</f>
        <v>11</v>
      </c>
      <c r="AO24" s="337" t="str">
        <f>MID(AQ24,3,2)</f>
        <v>20</v>
      </c>
      <c r="AP24" s="337" t="str">
        <f>RIGHT(AQ24,2)</f>
        <v>04</v>
      </c>
      <c r="AQ24" s="338" t="s">
        <v>524</v>
      </c>
      <c r="AR24" s="339" t="str">
        <f>CONCATENATE(AN24&amp;":"&amp;AO24&amp;":"&amp;AP24)</f>
        <v>11:20:04</v>
      </c>
      <c r="AS24" s="337" t="str">
        <f>LEFT(AV24,2)</f>
        <v>11</v>
      </c>
      <c r="AT24" s="337" t="str">
        <f>MID(AV24,3,2)</f>
        <v>22</v>
      </c>
      <c r="AU24" s="337" t="str">
        <f>RIGHT(AV24,2)</f>
        <v>40</v>
      </c>
      <c r="AV24" s="338" t="s">
        <v>525</v>
      </c>
      <c r="AW24" s="339" t="str">
        <f>CONCATENATE(AS24&amp;":"&amp;AT24&amp;":"&amp;AU24)</f>
        <v>11:22:40</v>
      </c>
      <c r="AX24" s="340">
        <f>AR24-AM24</f>
        <v>7.4108796296296298E-2</v>
      </c>
      <c r="AY24" s="340">
        <f>AW24-AR24</f>
        <v>1.8055555555555602E-3</v>
      </c>
      <c r="AZ24" s="340">
        <f>AW24-AR24+AX24</f>
        <v>7.5914351851851858E-2</v>
      </c>
      <c r="BA24" s="341">
        <f>$AM$3/(MINUTE(AX24)/60+HOUR(AX24)+SECOND(AX24)/3600)</f>
        <v>16.867093549898485</v>
      </c>
      <c r="BB24" s="341">
        <f>$AM$3/(MINUTE(AZ24)/60+HOUR(AZ24)+SECOND(AZ24)/3600)</f>
        <v>16.4659246836408</v>
      </c>
      <c r="BC24" s="342">
        <f>AW24+"0:30"</f>
        <v>0.49490740740740741</v>
      </c>
      <c r="BD24" s="337" t="str">
        <f>LEFT(BG24,2)</f>
        <v>13</v>
      </c>
      <c r="BE24" s="337" t="str">
        <f>MID(BG24,3,2)</f>
        <v>08</v>
      </c>
      <c r="BF24" s="337" t="str">
        <f>RIGHT(BG24,2)</f>
        <v>56</v>
      </c>
      <c r="BG24" s="343">
        <v>130856</v>
      </c>
      <c r="BH24" s="339" t="str">
        <f>CONCATENATE(BD24&amp;":"&amp;BE24&amp;":"&amp;BF24)</f>
        <v>13:08:56</v>
      </c>
      <c r="BI24" s="337" t="str">
        <f>LEFT(BL24,2)</f>
        <v>13</v>
      </c>
      <c r="BJ24" s="337" t="str">
        <f>MID(BL24,3,2)</f>
        <v>13</v>
      </c>
      <c r="BK24" s="337" t="str">
        <f>RIGHT(BL24,2)</f>
        <v>30</v>
      </c>
      <c r="BL24" s="344">
        <v>131330</v>
      </c>
      <c r="BM24" s="339" t="str">
        <f>CONCATENATE(BI24&amp;":"&amp;BJ24&amp;":"&amp;BK24)</f>
        <v>13:13:30</v>
      </c>
      <c r="BN24" s="345">
        <f>BH24-BC24</f>
        <v>5.2962962962962934E-2</v>
      </c>
      <c r="BO24" s="340">
        <f>BM24-BH24</f>
        <v>3.1712962962963109E-3</v>
      </c>
      <c r="BP24" s="345">
        <f>BM24-BC24</f>
        <v>5.6134259259259245E-2</v>
      </c>
      <c r="BQ24" s="341">
        <f>$BC$3/(MINUTE(BN24)/60+HOUR(BN24)+SECOND(BN24)/3600)</f>
        <v>15.734265734265735</v>
      </c>
      <c r="BR24" s="341">
        <f>$BC$3/(MINUTE(BP24)/60+HOUR(BP24)+SECOND(BP24)/3600)</f>
        <v>14.845360824742269</v>
      </c>
      <c r="BS24" s="342">
        <f>BM24+"0:30"</f>
        <v>0.57187500000000002</v>
      </c>
      <c r="BT24" s="337" t="str">
        <f>LEFT(BW24,2)</f>
        <v>15</v>
      </c>
      <c r="BU24" s="337" t="str">
        <f>MID(BW24,3,2)</f>
        <v>57</v>
      </c>
      <c r="BV24" s="337" t="str">
        <f>RIGHT(BW24,2)</f>
        <v>46</v>
      </c>
      <c r="BW24" s="343">
        <v>155746</v>
      </c>
      <c r="BX24" s="339" t="str">
        <f>CONCATENATE(BT24&amp;":"&amp;BU24&amp;":"&amp;BV24)</f>
        <v>15:57:46</v>
      </c>
      <c r="BY24" s="337" t="str">
        <f>LEFT(CB24,2)</f>
        <v>16</v>
      </c>
      <c r="BZ24" s="337" t="str">
        <f>MID(CB24,3,2)</f>
        <v>02</v>
      </c>
      <c r="CA24" s="337" t="str">
        <f>RIGHT(CB24,2)</f>
        <v>01</v>
      </c>
      <c r="CB24" s="343">
        <v>160201</v>
      </c>
      <c r="CC24" s="339" t="str">
        <f>CONCATENATE(BY24&amp;":"&amp;BZ24&amp;":"&amp;CA24)</f>
        <v>16:02:01</v>
      </c>
      <c r="CD24" s="345">
        <f>BX24-BS24</f>
        <v>9.3240740740740735E-2</v>
      </c>
      <c r="CE24" s="340">
        <f>CC24-BX24</f>
        <v>2.9513888888887951E-3</v>
      </c>
      <c r="CF24" s="345">
        <f>CC24-BS24</f>
        <v>9.619212962962953E-2</v>
      </c>
      <c r="CG24" s="341">
        <f>$BS$3/(MINUTE(CD24)/60+HOUR(CD24)+SECOND(CD24)/3600)</f>
        <v>8.9374379344587886</v>
      </c>
      <c r="CH24" s="341">
        <f>$BS$3/(MINUTE(CF24)/60+HOUR(CF24)+SECOND(CF24)/3600)</f>
        <v>8.6632174226928171</v>
      </c>
      <c r="CI24" s="342">
        <f>CC24+"0:40"</f>
        <v>0.69584490740740734</v>
      </c>
      <c r="CJ24" s="337" t="str">
        <f>LEFT(CM24,2)</f>
        <v>18</v>
      </c>
      <c r="CK24" s="337" t="str">
        <f>MID(CM24,3,2)</f>
        <v>31</v>
      </c>
      <c r="CL24" s="337" t="str">
        <f>RIGHT(CM24,2)</f>
        <v>02</v>
      </c>
      <c r="CM24" s="343">
        <v>183102</v>
      </c>
      <c r="CN24" s="339" t="str">
        <f>CONCATENATE(CJ24&amp;":"&amp;CK24&amp;":"&amp;CL24)</f>
        <v>18:31:02</v>
      </c>
      <c r="CO24" s="337" t="str">
        <f>LEFT(CR24,2)</f>
        <v>18</v>
      </c>
      <c r="CP24" s="337" t="str">
        <f>MID(CR24,3,2)</f>
        <v>41</v>
      </c>
      <c r="CQ24" s="337" t="str">
        <f>RIGHT(CR24,2)</f>
        <v>05</v>
      </c>
      <c r="CR24" s="343">
        <v>184105</v>
      </c>
      <c r="CS24" s="339" t="str">
        <f>CONCATENATE(CO24&amp;":"&amp;CP24&amp;":"&amp;CQ24)</f>
        <v>18:41:05</v>
      </c>
      <c r="CT24" s="345">
        <f>CN24-CI24</f>
        <v>7.5706018518518658E-2</v>
      </c>
      <c r="CU24" s="340">
        <f>CS24-CN24</f>
        <v>6.9791666666666474E-3</v>
      </c>
      <c r="CV24" s="345">
        <f>CS24-CN24+CT24</f>
        <v>8.2685185185185306E-2</v>
      </c>
      <c r="CW24" s="341">
        <f>$CI$3/(MINUTE(CT24)/60+HOUR(CT24)+SECOND(CT24)/3600)</f>
        <v>11.007491209295214</v>
      </c>
      <c r="CX24" s="341">
        <f>$CI$3/(MINUTE(CV24)/60+HOUR(CV24)+SECOND(CV24)/3600)</f>
        <v>10.078387458006718</v>
      </c>
      <c r="CY24" s="346"/>
      <c r="CZ24" s="356">
        <f t="shared" ref="CZ24" si="88">$DC$21/(MINUTE(DC24)/60+HOUR(DC24)+SECOND(DC24)/3600)</f>
        <v>13.558470905781181</v>
      </c>
      <c r="DA24" s="421">
        <f t="shared" si="87"/>
        <v>13.8996138996139</v>
      </c>
      <c r="DB24" s="348">
        <f t="shared" si="81"/>
        <v>0.35972222222222228</v>
      </c>
      <c r="DC24" s="348">
        <f t="shared" si="82"/>
        <v>0.36877314814814821</v>
      </c>
      <c r="DD24" s="349"/>
      <c r="DE24" s="350"/>
      <c r="DF24" s="351"/>
      <c r="DG24" s="351"/>
      <c r="DH24" s="352"/>
      <c r="DI24" s="352"/>
      <c r="DJ24" s="353"/>
      <c r="DK24" s="353"/>
      <c r="DL24" s="353"/>
      <c r="DM24" s="353"/>
      <c r="DN24" s="353"/>
      <c r="DO24" s="353"/>
      <c r="DP24" s="353"/>
      <c r="DQ24" s="353"/>
      <c r="DR24" s="358" t="s">
        <v>1095</v>
      </c>
    </row>
    <row r="25" spans="1:123">
      <c r="A25" s="99" t="s">
        <v>7</v>
      </c>
      <c r="B25" s="99" t="s">
        <v>55</v>
      </c>
      <c r="C25" s="564" t="s">
        <v>56</v>
      </c>
      <c r="D25" s="521"/>
      <c r="E25" s="521"/>
      <c r="F25" s="522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293"/>
      <c r="AG25" s="179"/>
      <c r="AH25" s="179"/>
      <c r="AI25" s="179"/>
      <c r="AJ25" s="179"/>
      <c r="AK25" s="398"/>
      <c r="AL25" s="398"/>
      <c r="AM25" s="398"/>
      <c r="AN25" s="398"/>
      <c r="AO25" s="398"/>
      <c r="AP25" s="398"/>
      <c r="AQ25" s="398"/>
      <c r="AR25" s="39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307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423"/>
      <c r="CV25" s="179"/>
      <c r="CW25" s="179"/>
      <c r="CX25" s="179"/>
      <c r="CY25" s="179"/>
      <c r="CZ25" s="398"/>
      <c r="DA25" s="179"/>
      <c r="DB25" s="179"/>
      <c r="DC25" s="573">
        <v>80</v>
      </c>
      <c r="DD25" s="179"/>
      <c r="DE25" s="574" t="s">
        <v>85</v>
      </c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215"/>
    </row>
    <row r="26" spans="1:123" s="67" customFormat="1">
      <c r="A26" s="212">
        <v>1</v>
      </c>
      <c r="B26" s="418" t="str">
        <f t="shared" ref="B26:B39" si="89">B25</f>
        <v>80 CEI</v>
      </c>
      <c r="C26" s="102">
        <v>132</v>
      </c>
      <c r="D26" s="103" t="s">
        <v>362</v>
      </c>
      <c r="E26" s="104" t="s">
        <v>363</v>
      </c>
      <c r="F26" s="283" t="s">
        <v>459</v>
      </c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46">
        <v>0.3576388888888889</v>
      </c>
      <c r="X26" s="47" t="str">
        <f t="shared" ref="X26:X39" si="90">LEFT(AA26,2)</f>
        <v>09</v>
      </c>
      <c r="Y26" s="47" t="str">
        <f t="shared" ref="Y26:Y39" si="91">MID(AA26,3,2)</f>
        <v>49</v>
      </c>
      <c r="Z26" s="47" t="str">
        <f t="shared" ref="Z26:Z39" si="92">RIGHT(AA26,2)</f>
        <v>21</v>
      </c>
      <c r="AA26" s="105" t="s">
        <v>965</v>
      </c>
      <c r="AB26" s="49" t="str">
        <f t="shared" ref="AB26:AB39" si="93">CONCATENATE(X26&amp;":"&amp;Y26&amp;":"&amp;Z26)</f>
        <v>09:49:21</v>
      </c>
      <c r="AC26" s="47" t="str">
        <f t="shared" ref="AC26:AC39" si="94">LEFT(AF26,2)</f>
        <v>09</v>
      </c>
      <c r="AD26" s="47" t="str">
        <f t="shared" ref="AD26:AD39" si="95">MID(AF26,3,2)</f>
        <v>54</v>
      </c>
      <c r="AE26" s="47" t="str">
        <f t="shared" ref="AE26:AE39" si="96">RIGHT(AF26,2)</f>
        <v>42</v>
      </c>
      <c r="AF26" s="291" t="s">
        <v>966</v>
      </c>
      <c r="AG26" s="49" t="str">
        <f t="shared" ref="AG26:AG39" si="97">CONCATENATE(AC26&amp;":"&amp;AD26&amp;":"&amp;AE26)</f>
        <v>09:54:42</v>
      </c>
      <c r="AH26" s="50">
        <f t="shared" ref="AH26:AH39" si="98">AB26-W26</f>
        <v>5.1631944444444411E-2</v>
      </c>
      <c r="AI26" s="57">
        <f t="shared" ref="AI26:AI39" si="99">AG26-AB26</f>
        <v>3.7152777777778034E-3</v>
      </c>
      <c r="AJ26" s="50">
        <f t="shared" ref="AJ26:AJ39" si="100">AG26-AB26+AH26</f>
        <v>5.5347222222222214E-2</v>
      </c>
      <c r="AK26" s="52">
        <f t="shared" ref="AK26:AK39" si="101">$W$3/(MINUTE(AH26)/60+HOUR(AH26)+SECOND(AH26)/3600)</f>
        <v>24.209818426361799</v>
      </c>
      <c r="AL26" s="52">
        <f t="shared" ref="AL26:AL39" si="102">$W$3/(MINUTE(AJ26)/60+HOUR(AJ26)+SECOND(AJ26)/3600)</f>
        <v>22.584692597239648</v>
      </c>
      <c r="AM26" s="106">
        <f t="shared" si="6"/>
        <v>0.43381944444444442</v>
      </c>
      <c r="AN26" s="47" t="str">
        <f t="shared" ref="AN26:AN39" si="103">LEFT(AQ26,2)</f>
        <v>11</v>
      </c>
      <c r="AO26" s="47" t="str">
        <f t="shared" ref="AO26:AO39" si="104">MID(AQ26,3,2)</f>
        <v>40</v>
      </c>
      <c r="AP26" s="47" t="str">
        <f t="shared" ref="AP26:AP39" si="105">RIGHT(AQ26,2)</f>
        <v>21</v>
      </c>
      <c r="AQ26" s="48" t="s">
        <v>967</v>
      </c>
      <c r="AR26" s="49" t="str">
        <f t="shared" ref="AR26:AR35" si="106">CONCATENATE(AN26&amp;":"&amp;AO26&amp;":"&amp;AP26)</f>
        <v>11:40:21</v>
      </c>
      <c r="AS26" s="47" t="str">
        <f t="shared" ref="AS26:AS35" si="107">LEFT(AV26,2)</f>
        <v>11</v>
      </c>
      <c r="AT26" s="47" t="str">
        <f t="shared" ref="AT26:AT35" si="108">MID(AV26,3,2)</f>
        <v>50</v>
      </c>
      <c r="AU26" s="47" t="str">
        <f t="shared" ref="AU26:AU35" si="109">RIGHT(AV26,2)</f>
        <v>47</v>
      </c>
      <c r="AV26" s="48" t="s">
        <v>968</v>
      </c>
      <c r="AW26" s="49" t="str">
        <f t="shared" ref="AW26:AW35" si="110">CONCATENATE(AS26&amp;":"&amp;AT26&amp;":"&amp;AU26)</f>
        <v>11:50:47</v>
      </c>
      <c r="AX26" s="107">
        <f t="shared" ref="AX26:AX35" si="111">AR26-AM26</f>
        <v>5.2534722222222219E-2</v>
      </c>
      <c r="AY26" s="109">
        <f t="shared" ref="AY26:AY35" si="112">AW26-AR26</f>
        <v>7.2453703703703742E-3</v>
      </c>
      <c r="AZ26" s="107">
        <f t="shared" ref="AZ26:AZ35" si="113">AW26-AR26+AX26</f>
        <v>5.9780092592592593E-2</v>
      </c>
      <c r="BA26" s="52">
        <f t="shared" ref="BA26:BA35" si="114">$AM$3/(MINUTE(AX26)/60+HOUR(AX26)+SECOND(AX26)/3600)</f>
        <v>23.793787177792467</v>
      </c>
      <c r="BB26" s="52">
        <f t="shared" ref="BB26:BB35" si="115">$AM$3/(MINUTE(AZ26)/60+HOUR(AZ26)+SECOND(AZ26)/3600)</f>
        <v>20.90997095837367</v>
      </c>
      <c r="BC26" s="302"/>
      <c r="BD26" s="117"/>
      <c r="BE26" s="117"/>
      <c r="BF26" s="117"/>
      <c r="BG26" s="117"/>
      <c r="BH26" s="117"/>
      <c r="BI26" s="117"/>
      <c r="BJ26" s="117"/>
      <c r="BK26" s="117"/>
      <c r="BL26" s="308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08">
        <f t="shared" ref="CI26:CI35" si="116">AW26+"00:40"</f>
        <v>0.52137731481481475</v>
      </c>
      <c r="CJ26" s="47" t="str">
        <f t="shared" ref="CJ26:CJ39" si="117">LEFT(CM26,2)</f>
        <v>13</v>
      </c>
      <c r="CK26" s="47" t="str">
        <f t="shared" ref="CK26:CK39" si="118">MID(CM26,3,2)</f>
        <v>30</v>
      </c>
      <c r="CL26" s="47" t="str">
        <f t="shared" ref="CL26:CL39" si="119">RIGHT(CM26,2)</f>
        <v>12</v>
      </c>
      <c r="CM26" s="48" t="s">
        <v>937</v>
      </c>
      <c r="CN26" s="49" t="str">
        <f t="shared" ref="CN26:CN35" si="120">CONCATENATE(CJ26&amp;":"&amp;CK26&amp;":"&amp;CL26)</f>
        <v>13:30:12</v>
      </c>
      <c r="CO26" s="47" t="str">
        <f t="shared" ref="CO26:CO35" si="121">LEFT(CR26,2)</f>
        <v>13</v>
      </c>
      <c r="CP26" s="47" t="str">
        <f t="shared" ref="CP26:CP35" si="122">MID(CR26,3,2)</f>
        <v>43</v>
      </c>
      <c r="CQ26" s="47" t="str">
        <f t="shared" ref="CQ26:CQ35" si="123">RIGHT(CR26,2)</f>
        <v>52</v>
      </c>
      <c r="CR26" s="48" t="s">
        <v>938</v>
      </c>
      <c r="CS26" s="49" t="str">
        <f t="shared" ref="CS26:CS35" si="124">CONCATENATE(CO26&amp;":"&amp;CP26&amp;":"&amp;CQ26)</f>
        <v>13:43:52</v>
      </c>
      <c r="CT26" s="107">
        <f t="shared" ref="CT26:CT35" si="125">CN26-CI26</f>
        <v>4.1261574074074159E-2</v>
      </c>
      <c r="CU26" s="366">
        <f t="shared" ref="CU26:CU35" si="126">CS26-CN26</f>
        <v>9.490740740740744E-3</v>
      </c>
      <c r="CV26" s="107">
        <f t="shared" ref="CV26:CV35" si="127">CS26-CN26+CT26</f>
        <v>5.0752314814814903E-2</v>
      </c>
      <c r="CW26" s="52">
        <f t="shared" ref="CW26:CW35" si="128">$CI$3/(MINUTE(CT26)/60+HOUR(CT26)+SECOND(CT26)/3600)</f>
        <v>20.196353436185134</v>
      </c>
      <c r="CX26" s="52">
        <f t="shared" ref="CX26:CX35" si="129">$CI$3/(MINUTE(CV26)/60+HOUR(CV26)+SECOND(CV26)/3600)</f>
        <v>16.419612314709234</v>
      </c>
      <c r="CY26" s="58"/>
      <c r="CZ26" s="406">
        <f>$DC$25/(MINUTE(DC26)/60+HOUR(DC26)+SECOND(DC26)/3600)</f>
        <v>21.314387211367674</v>
      </c>
      <c r="DA26" s="60"/>
      <c r="DB26" s="407">
        <f t="shared" ref="DB26:DB35" si="130">R26+AH26+AX26+BN26+CD26+CT26</f>
        <v>0.14542824074074079</v>
      </c>
      <c r="DC26" s="407">
        <f t="shared" ref="DC26:DC35" si="131">T26+AJ26+AZ26+BN26+CF26+CT26</f>
        <v>0.15638888888888897</v>
      </c>
      <c r="DD26" s="62"/>
      <c r="DE26" s="401">
        <v>80</v>
      </c>
      <c r="DF26" s="408">
        <f>MINUTE(DB26)/60+HOUR(DB26)+SECOND(DB26)/3600</f>
        <v>3.490277777777778</v>
      </c>
      <c r="DG26" s="408">
        <f>MINUTE(DC26)/60+HOUR(DC26)+SECOND(DC26)/3600</f>
        <v>3.7533333333333334</v>
      </c>
      <c r="DH26" s="409">
        <v>200</v>
      </c>
      <c r="DI26" s="409">
        <f>-(SECOND(CN26-$CN$26)/60+MINUTE(CN26-$CN$26)+HOUR(CN26-$CN$26)*60)</f>
        <v>0</v>
      </c>
      <c r="DJ26" s="410">
        <f>IF((DE26+DH26+DI26)&lt;DE26,DE26,DE26+DH26+DI26)</f>
        <v>280</v>
      </c>
      <c r="DK26" s="410">
        <f>IF(CN26&gt;$DE$25,0,DJ26)</f>
        <v>280</v>
      </c>
      <c r="DL26" s="410">
        <f t="shared" ref="DL26:DL35" si="132">IF((S26&gt;$DN$7),0,DK26)</f>
        <v>280</v>
      </c>
      <c r="DM26" s="410">
        <f t="shared" ref="DM26:DM35" si="133">IF((AI26&gt;$DN$7),0,DK26)</f>
        <v>280</v>
      </c>
      <c r="DN26" s="410">
        <f t="shared" ref="DN26:DN35" si="134">IF((AY26&gt;$DM$7),0,DK26)</f>
        <v>280</v>
      </c>
      <c r="DO26" s="410">
        <f>IF((BO26&gt;$DM$7),0,DK26)</f>
        <v>280</v>
      </c>
      <c r="DP26" s="410">
        <f>IF((CE26&gt;$DN$7),0,DK26)</f>
        <v>280</v>
      </c>
      <c r="DQ26" s="410">
        <f>IF((CU26&gt;$DM$7),0,DK26)</f>
        <v>280</v>
      </c>
      <c r="DR26" s="411">
        <f>DL26*DM26*DN26*DO26*DP26*DQ26/DL26/DM26/DN26/DP26/DQ26</f>
        <v>280</v>
      </c>
      <c r="DS26" s="66"/>
    </row>
    <row r="27" spans="1:123" s="355" customFormat="1">
      <c r="A27" s="212">
        <f>A26+1</f>
        <v>2</v>
      </c>
      <c r="B27" s="418" t="str">
        <f t="shared" si="89"/>
        <v>80 CEI</v>
      </c>
      <c r="C27" s="102">
        <v>508</v>
      </c>
      <c r="D27" s="103" t="s">
        <v>262</v>
      </c>
      <c r="E27" s="104" t="s">
        <v>263</v>
      </c>
      <c r="F27" s="283" t="s">
        <v>459</v>
      </c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46">
        <v>0.3576388888888889</v>
      </c>
      <c r="X27" s="47" t="str">
        <f t="shared" si="90"/>
        <v>09</v>
      </c>
      <c r="Y27" s="47" t="str">
        <f t="shared" si="91"/>
        <v>59</v>
      </c>
      <c r="Z27" s="47" t="str">
        <f t="shared" si="92"/>
        <v>54</v>
      </c>
      <c r="AA27" s="105" t="s">
        <v>576</v>
      </c>
      <c r="AB27" s="49" t="str">
        <f t="shared" si="93"/>
        <v>09:59:54</v>
      </c>
      <c r="AC27" s="47" t="str">
        <f t="shared" si="94"/>
        <v>10</v>
      </c>
      <c r="AD27" s="47" t="str">
        <f t="shared" si="95"/>
        <v>07</v>
      </c>
      <c r="AE27" s="47" t="str">
        <f t="shared" si="96"/>
        <v>58</v>
      </c>
      <c r="AF27" s="291" t="s">
        <v>577</v>
      </c>
      <c r="AG27" s="49" t="str">
        <f t="shared" si="97"/>
        <v>10:07:58</v>
      </c>
      <c r="AH27" s="50">
        <f t="shared" si="98"/>
        <v>5.8958333333333335E-2</v>
      </c>
      <c r="AI27" s="57">
        <f t="shared" si="99"/>
        <v>5.6018518518518023E-3</v>
      </c>
      <c r="AJ27" s="50">
        <f t="shared" si="100"/>
        <v>6.4560185185185137E-2</v>
      </c>
      <c r="AK27" s="52">
        <f t="shared" si="101"/>
        <v>21.201413427561839</v>
      </c>
      <c r="AL27" s="52">
        <f t="shared" si="102"/>
        <v>19.361778415202583</v>
      </c>
      <c r="AM27" s="106">
        <f t="shared" si="6"/>
        <v>0.44303240740740735</v>
      </c>
      <c r="AN27" s="47" t="str">
        <f t="shared" si="103"/>
        <v>12</v>
      </c>
      <c r="AO27" s="47" t="str">
        <f t="shared" si="104"/>
        <v>05</v>
      </c>
      <c r="AP27" s="47" t="str">
        <f t="shared" si="105"/>
        <v>47</v>
      </c>
      <c r="AQ27" s="48" t="s">
        <v>578</v>
      </c>
      <c r="AR27" s="49" t="str">
        <f t="shared" si="106"/>
        <v>12:05:47</v>
      </c>
      <c r="AS27" s="47" t="str">
        <f t="shared" si="107"/>
        <v>12</v>
      </c>
      <c r="AT27" s="47" t="str">
        <f t="shared" si="108"/>
        <v>13</v>
      </c>
      <c r="AU27" s="47" t="str">
        <f t="shared" si="109"/>
        <v>55</v>
      </c>
      <c r="AV27" s="48" t="s">
        <v>579</v>
      </c>
      <c r="AW27" s="49" t="str">
        <f t="shared" si="110"/>
        <v>12:13:55</v>
      </c>
      <c r="AX27" s="111">
        <f t="shared" si="111"/>
        <v>6.0983796296296355E-2</v>
      </c>
      <c r="AY27" s="109">
        <f t="shared" si="112"/>
        <v>5.6481481481481799E-3</v>
      </c>
      <c r="AZ27" s="107">
        <f t="shared" si="113"/>
        <v>6.6631944444444535E-2</v>
      </c>
      <c r="BA27" s="52">
        <f t="shared" si="114"/>
        <v>20.49724805465933</v>
      </c>
      <c r="BB27" s="52">
        <f t="shared" si="115"/>
        <v>18.759770713913493</v>
      </c>
      <c r="BC27" s="117"/>
      <c r="BD27" s="117"/>
      <c r="BE27" s="117"/>
      <c r="BF27" s="117"/>
      <c r="BG27" s="117"/>
      <c r="BH27" s="117"/>
      <c r="BI27" s="117"/>
      <c r="BJ27" s="117"/>
      <c r="BK27" s="117"/>
      <c r="BL27" s="308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08">
        <f t="shared" si="116"/>
        <v>0.53744212962962967</v>
      </c>
      <c r="CJ27" s="47" t="str">
        <f t="shared" si="117"/>
        <v>14</v>
      </c>
      <c r="CK27" s="47" t="str">
        <f t="shared" si="118"/>
        <v>05</v>
      </c>
      <c r="CL27" s="47" t="str">
        <f t="shared" si="119"/>
        <v>35</v>
      </c>
      <c r="CM27" s="48" t="s">
        <v>929</v>
      </c>
      <c r="CN27" s="49" t="str">
        <f t="shared" si="120"/>
        <v>14:05:35</v>
      </c>
      <c r="CO27" s="47" t="str">
        <f t="shared" si="121"/>
        <v>14</v>
      </c>
      <c r="CP27" s="47" t="str">
        <f t="shared" si="122"/>
        <v>21</v>
      </c>
      <c r="CQ27" s="47" t="str">
        <f t="shared" si="123"/>
        <v>04</v>
      </c>
      <c r="CR27" s="48" t="s">
        <v>930</v>
      </c>
      <c r="CS27" s="49" t="str">
        <f t="shared" si="124"/>
        <v>14:21:04</v>
      </c>
      <c r="CT27" s="107">
        <f t="shared" si="125"/>
        <v>4.976851851851849E-2</v>
      </c>
      <c r="CU27" s="366">
        <f t="shared" si="126"/>
        <v>1.0752314814814756E-2</v>
      </c>
      <c r="CV27" s="107">
        <f t="shared" si="127"/>
        <v>6.0520833333333246E-2</v>
      </c>
      <c r="CW27" s="52">
        <f t="shared" si="128"/>
        <v>16.744186046511629</v>
      </c>
      <c r="CX27" s="52">
        <f t="shared" si="129"/>
        <v>13.769363166953529</v>
      </c>
      <c r="CY27" s="58"/>
      <c r="CZ27" s="406">
        <f>$DC$25/(MINUTE(DC27)/60+HOUR(DC27)+SECOND(DC27)/3600)</f>
        <v>18.420211064918455</v>
      </c>
      <c r="DA27" s="347"/>
      <c r="DB27" s="407">
        <f t="shared" si="130"/>
        <v>0.16971064814814818</v>
      </c>
      <c r="DC27" s="407">
        <f t="shared" si="131"/>
        <v>0.18096064814814816</v>
      </c>
      <c r="DD27" s="349"/>
      <c r="DE27" s="401">
        <f>DE26</f>
        <v>80</v>
      </c>
      <c r="DF27" s="408">
        <f>MINUTE(DB27)/60+HOUR(DB27)+SECOND(DB27)/3600</f>
        <v>4.0730555555555554</v>
      </c>
      <c r="DG27" s="408">
        <f>MINUTE(DC27)/60+HOUR(DC27)+SECOND(DC27)/3600</f>
        <v>4.343055555555555</v>
      </c>
      <c r="DH27" s="409">
        <f t="shared" ref="DH27:DH35" si="135">DH26-5</f>
        <v>195</v>
      </c>
      <c r="DI27" s="409">
        <f>-(SECOND(CN27-$CN$26)/60+MINUTE(CN27-$CN$26)+HOUR(CN27-$CN$26)*60)</f>
        <v>-35.383333333333333</v>
      </c>
      <c r="DJ27" s="410">
        <f>IF((DE27+DH27+DI27)&lt;DE27,DE27,DE27+DH27+DI27)</f>
        <v>239.61666666666667</v>
      </c>
      <c r="DK27" s="410">
        <f>IF(CN27&gt;$DE$25,0,DJ27)</f>
        <v>239.61666666666667</v>
      </c>
      <c r="DL27" s="410">
        <f t="shared" si="132"/>
        <v>239.61666666666667</v>
      </c>
      <c r="DM27" s="410">
        <f t="shared" si="133"/>
        <v>239.61666666666667</v>
      </c>
      <c r="DN27" s="410">
        <f t="shared" si="134"/>
        <v>239.61666666666667</v>
      </c>
      <c r="DO27" s="410">
        <f>IF((BO27&gt;$DM$7),0,DK27)</f>
        <v>239.61666666666667</v>
      </c>
      <c r="DP27" s="410">
        <f>IF((CE27&gt;$DN$7),0,DK27)</f>
        <v>239.61666666666667</v>
      </c>
      <c r="DQ27" s="410">
        <f>IF((CU27&gt;$DM$7),0,DK27)</f>
        <v>239.61666666666667</v>
      </c>
      <c r="DR27" s="411">
        <f>DL27*DM27*DN27*DO27*DP27*DQ27/DL27/DM27/DN27/DP27/DQ27</f>
        <v>239.61666666666667</v>
      </c>
    </row>
    <row r="28" spans="1:123" s="67" customFormat="1">
      <c r="A28" s="212">
        <f t="shared" ref="A28:A39" si="136">A27+1</f>
        <v>3</v>
      </c>
      <c r="B28" s="418" t="str">
        <f t="shared" si="89"/>
        <v>80 CEI</v>
      </c>
      <c r="C28" s="102">
        <v>419</v>
      </c>
      <c r="D28" s="103" t="s">
        <v>119</v>
      </c>
      <c r="E28" s="104" t="s">
        <v>359</v>
      </c>
      <c r="F28" s="283" t="s">
        <v>459</v>
      </c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46">
        <v>0.35763888888888901</v>
      </c>
      <c r="X28" s="47" t="str">
        <f t="shared" si="90"/>
        <v>09</v>
      </c>
      <c r="Y28" s="47" t="str">
        <f t="shared" si="91"/>
        <v>56</v>
      </c>
      <c r="Z28" s="47" t="str">
        <f t="shared" si="92"/>
        <v>59</v>
      </c>
      <c r="AA28" s="105" t="s">
        <v>574</v>
      </c>
      <c r="AB28" s="49" t="str">
        <f t="shared" si="93"/>
        <v>09:56:59</v>
      </c>
      <c r="AC28" s="47" t="str">
        <f t="shared" si="94"/>
        <v>10</v>
      </c>
      <c r="AD28" s="47" t="str">
        <f t="shared" si="95"/>
        <v>06</v>
      </c>
      <c r="AE28" s="47" t="str">
        <f t="shared" si="96"/>
        <v>28</v>
      </c>
      <c r="AF28" s="291" t="s">
        <v>575</v>
      </c>
      <c r="AG28" s="49" t="str">
        <f t="shared" si="97"/>
        <v>10:06:28</v>
      </c>
      <c r="AH28" s="50">
        <f t="shared" si="98"/>
        <v>5.6932870370370259E-2</v>
      </c>
      <c r="AI28" s="57">
        <f t="shared" si="99"/>
        <v>6.5856481481481599E-3</v>
      </c>
      <c r="AJ28" s="50">
        <f t="shared" si="100"/>
        <v>6.3518518518518419E-2</v>
      </c>
      <c r="AK28" s="52">
        <f t="shared" si="101"/>
        <v>21.955682049196991</v>
      </c>
      <c r="AL28" s="52">
        <f t="shared" si="102"/>
        <v>19.679300291545189</v>
      </c>
      <c r="AM28" s="106">
        <f t="shared" si="6"/>
        <v>0.44199074074074074</v>
      </c>
      <c r="AN28" s="47" t="str">
        <f t="shared" si="103"/>
        <v>11</v>
      </c>
      <c r="AO28" s="47" t="str">
        <f t="shared" si="104"/>
        <v>58</v>
      </c>
      <c r="AP28" s="47" t="str">
        <f t="shared" si="105"/>
        <v>46</v>
      </c>
      <c r="AQ28" s="48" t="s">
        <v>656</v>
      </c>
      <c r="AR28" s="49" t="str">
        <f t="shared" si="106"/>
        <v>11:58:46</v>
      </c>
      <c r="AS28" s="47" t="str">
        <f t="shared" si="107"/>
        <v>12</v>
      </c>
      <c r="AT28" s="47" t="str">
        <f t="shared" si="108"/>
        <v>16</v>
      </c>
      <c r="AU28" s="47" t="str">
        <f t="shared" si="109"/>
        <v>33</v>
      </c>
      <c r="AV28" s="48" t="s">
        <v>657</v>
      </c>
      <c r="AW28" s="49" t="str">
        <f t="shared" si="110"/>
        <v>12:16:33</v>
      </c>
      <c r="AX28" s="111">
        <f t="shared" si="111"/>
        <v>5.7152777777777775E-2</v>
      </c>
      <c r="AY28" s="109">
        <f t="shared" si="112"/>
        <v>1.2349537037037062E-2</v>
      </c>
      <c r="AZ28" s="107">
        <f t="shared" si="113"/>
        <v>6.9502314814814836E-2</v>
      </c>
      <c r="BA28" s="52">
        <f t="shared" si="114"/>
        <v>21.871202916160389</v>
      </c>
      <c r="BB28" s="52">
        <f t="shared" si="115"/>
        <v>17.985012489592009</v>
      </c>
      <c r="BC28" s="117"/>
      <c r="BD28" s="117"/>
      <c r="BE28" s="117"/>
      <c r="BF28" s="117"/>
      <c r="BG28" s="117"/>
      <c r="BH28" s="117"/>
      <c r="BI28" s="117"/>
      <c r="BJ28" s="117"/>
      <c r="BK28" s="117"/>
      <c r="BL28" s="308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08">
        <f t="shared" si="116"/>
        <v>0.53927083333333337</v>
      </c>
      <c r="CJ28" s="47" t="str">
        <f t="shared" si="117"/>
        <v>14</v>
      </c>
      <c r="CK28" s="47" t="str">
        <f t="shared" si="118"/>
        <v>11</v>
      </c>
      <c r="CL28" s="47" t="str">
        <f t="shared" si="119"/>
        <v>49</v>
      </c>
      <c r="CM28" s="48" t="s">
        <v>1032</v>
      </c>
      <c r="CN28" s="49" t="str">
        <f t="shared" si="120"/>
        <v>14:11:49</v>
      </c>
      <c r="CO28" s="47" t="str">
        <f t="shared" si="121"/>
        <v>14</v>
      </c>
      <c r="CP28" s="47" t="str">
        <f t="shared" si="122"/>
        <v>26</v>
      </c>
      <c r="CQ28" s="47" t="str">
        <f t="shared" si="123"/>
        <v>03</v>
      </c>
      <c r="CR28" s="48" t="s">
        <v>1033</v>
      </c>
      <c r="CS28" s="49" t="str">
        <f t="shared" si="124"/>
        <v>14:26:03</v>
      </c>
      <c r="CT28" s="107">
        <f t="shared" si="125"/>
        <v>5.2268518518518436E-2</v>
      </c>
      <c r="CU28" s="366">
        <f t="shared" si="126"/>
        <v>9.8842592592592871E-3</v>
      </c>
      <c r="CV28" s="107">
        <f t="shared" si="127"/>
        <v>6.2152777777777724E-2</v>
      </c>
      <c r="CW28" s="52">
        <f t="shared" si="128"/>
        <v>15.943312666076173</v>
      </c>
      <c r="CX28" s="52">
        <f t="shared" si="129"/>
        <v>13.407821229050279</v>
      </c>
      <c r="CY28" s="58"/>
      <c r="CZ28" s="406">
        <f t="shared" ref="CZ28:CZ35" si="137">$DC$25/(MINUTE(DC28)/60+HOUR(DC28)+SECOND(DC28)/3600)</f>
        <v>17.989880692110685</v>
      </c>
      <c r="DA28" s="60"/>
      <c r="DB28" s="407">
        <f t="shared" si="130"/>
        <v>0.16635416666666647</v>
      </c>
      <c r="DC28" s="407">
        <f t="shared" si="131"/>
        <v>0.18528935185185169</v>
      </c>
      <c r="DD28" s="62"/>
      <c r="DE28" s="401">
        <f t="shared" ref="DE28:DE35" si="138">DE27</f>
        <v>80</v>
      </c>
      <c r="DF28" s="408">
        <f t="shared" ref="DF28:DF35" si="139">MINUTE(DB28)/60+HOUR(DB28)+SECOND(DB28)/3600</f>
        <v>3.9925000000000002</v>
      </c>
      <c r="DG28" s="408">
        <f t="shared" ref="DG28:DG35" si="140">MINUTE(DC28)/60+HOUR(DC28)+SECOND(DC28)/3600</f>
        <v>4.446944444444445</v>
      </c>
      <c r="DH28" s="409">
        <f t="shared" si="135"/>
        <v>190</v>
      </c>
      <c r="DI28" s="409">
        <f t="shared" ref="DI28:DI35" si="141">-(SECOND(CN28-$CN$26)/60+MINUTE(CN28-$CN$26)+HOUR(CN28-$CN$26)*60)</f>
        <v>-41.616666666666667</v>
      </c>
      <c r="DJ28" s="410">
        <f t="shared" ref="DJ28:DJ35" si="142">IF((DE28+DH28+DI28)&lt;DE28,DE28,DE28+DH28+DI28)</f>
        <v>228.38333333333333</v>
      </c>
      <c r="DK28" s="410">
        <f t="shared" ref="DK28:DK35" si="143">IF(CN28&gt;$DE$25,0,DJ28)</f>
        <v>228.38333333333333</v>
      </c>
      <c r="DL28" s="410">
        <f t="shared" si="132"/>
        <v>228.38333333333333</v>
      </c>
      <c r="DM28" s="410">
        <f t="shared" si="133"/>
        <v>228.38333333333333</v>
      </c>
      <c r="DN28" s="410">
        <f t="shared" si="134"/>
        <v>228.38333333333333</v>
      </c>
      <c r="DO28" s="410">
        <f t="shared" ref="DO28:DO35" si="144">IF((BO28&gt;$DM$7),0,DK28)</f>
        <v>228.38333333333333</v>
      </c>
      <c r="DP28" s="410">
        <f t="shared" ref="DP28:DP35" si="145">IF((CE28&gt;$DN$7),0,DK28)</f>
        <v>228.38333333333333</v>
      </c>
      <c r="DQ28" s="410">
        <f t="shared" ref="DQ28:DQ35" si="146">IF((CU28&gt;$DM$7),0,DK28)</f>
        <v>228.38333333333333</v>
      </c>
      <c r="DR28" s="411">
        <f t="shared" ref="DR28:DR35" si="147">DL28*DM28*DN28*DO28*DP28*DQ28/DL28/DM28/DN28/DP28/DQ28</f>
        <v>228.38333333333333</v>
      </c>
      <c r="DS28" s="66"/>
    </row>
    <row r="29" spans="1:123" s="67" customFormat="1">
      <c r="A29" s="212">
        <f t="shared" si="136"/>
        <v>4</v>
      </c>
      <c r="B29" s="418" t="str">
        <f t="shared" si="89"/>
        <v>80 CEI</v>
      </c>
      <c r="C29" s="102">
        <v>179</v>
      </c>
      <c r="D29" s="103" t="s">
        <v>256</v>
      </c>
      <c r="E29" s="104" t="s">
        <v>257</v>
      </c>
      <c r="F29" s="283" t="s">
        <v>459</v>
      </c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46">
        <v>0.35763888888888901</v>
      </c>
      <c r="X29" s="47" t="str">
        <f t="shared" si="90"/>
        <v>09</v>
      </c>
      <c r="Y29" s="47" t="str">
        <f t="shared" si="91"/>
        <v>57</v>
      </c>
      <c r="Z29" s="47" t="str">
        <f t="shared" si="92"/>
        <v>25</v>
      </c>
      <c r="AA29" s="105" t="s">
        <v>558</v>
      </c>
      <c r="AB29" s="49" t="str">
        <f t="shared" si="93"/>
        <v>09:57:25</v>
      </c>
      <c r="AC29" s="47" t="str">
        <f t="shared" si="94"/>
        <v>10</v>
      </c>
      <c r="AD29" s="47" t="str">
        <f t="shared" si="95"/>
        <v>02</v>
      </c>
      <c r="AE29" s="47" t="str">
        <f t="shared" si="96"/>
        <v>52</v>
      </c>
      <c r="AF29" s="291" t="s">
        <v>559</v>
      </c>
      <c r="AG29" s="49" t="str">
        <f t="shared" si="97"/>
        <v>10:02:52</v>
      </c>
      <c r="AH29" s="50">
        <f t="shared" si="98"/>
        <v>5.7233796296296158E-2</v>
      </c>
      <c r="AI29" s="57">
        <f t="shared" si="99"/>
        <v>3.7847222222222587E-3</v>
      </c>
      <c r="AJ29" s="50">
        <f t="shared" si="100"/>
        <v>6.1018518518518416E-2</v>
      </c>
      <c r="AK29" s="52">
        <f t="shared" si="101"/>
        <v>21.840242669362993</v>
      </c>
      <c r="AL29" s="52">
        <f t="shared" si="102"/>
        <v>20.485584218512898</v>
      </c>
      <c r="AM29" s="106">
        <f t="shared" si="6"/>
        <v>0.43949074074074074</v>
      </c>
      <c r="AN29" s="47" t="str">
        <f t="shared" si="103"/>
        <v>12</v>
      </c>
      <c r="AO29" s="47" t="str">
        <f t="shared" si="104"/>
        <v>09</v>
      </c>
      <c r="AP29" s="47" t="str">
        <f t="shared" si="105"/>
        <v>05</v>
      </c>
      <c r="AQ29" s="48" t="s">
        <v>560</v>
      </c>
      <c r="AR29" s="49" t="str">
        <f t="shared" si="106"/>
        <v>12:09:05</v>
      </c>
      <c r="AS29" s="47" t="str">
        <f t="shared" si="107"/>
        <v>12</v>
      </c>
      <c r="AT29" s="47" t="str">
        <f t="shared" si="108"/>
        <v>14</v>
      </c>
      <c r="AU29" s="47" t="str">
        <f t="shared" si="109"/>
        <v>34</v>
      </c>
      <c r="AV29" s="48" t="s">
        <v>561</v>
      </c>
      <c r="AW29" s="49" t="str">
        <f t="shared" si="110"/>
        <v>12:14:34</v>
      </c>
      <c r="AX29" s="111">
        <f t="shared" si="111"/>
        <v>6.6817129629629657E-2</v>
      </c>
      <c r="AY29" s="109">
        <f t="shared" si="112"/>
        <v>3.8078703703703365E-3</v>
      </c>
      <c r="AZ29" s="107">
        <f t="shared" si="113"/>
        <v>7.0624999999999993E-2</v>
      </c>
      <c r="BA29" s="52">
        <f t="shared" si="114"/>
        <v>18.707777585310929</v>
      </c>
      <c r="BB29" s="52">
        <f t="shared" si="115"/>
        <v>17.699115044247787</v>
      </c>
      <c r="BC29" s="117"/>
      <c r="BD29" s="117"/>
      <c r="BE29" s="117"/>
      <c r="BF29" s="117"/>
      <c r="BG29" s="117"/>
      <c r="BH29" s="117"/>
      <c r="BI29" s="117"/>
      <c r="BJ29" s="117"/>
      <c r="BK29" s="117"/>
      <c r="BL29" s="308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08">
        <f t="shared" si="116"/>
        <v>0.53789351851851852</v>
      </c>
      <c r="CJ29" s="47" t="str">
        <f t="shared" si="117"/>
        <v>14</v>
      </c>
      <c r="CK29" s="47" t="str">
        <f t="shared" si="118"/>
        <v>12</v>
      </c>
      <c r="CL29" s="47" t="str">
        <f t="shared" si="119"/>
        <v>04</v>
      </c>
      <c r="CM29" s="48" t="s">
        <v>931</v>
      </c>
      <c r="CN29" s="49" t="str">
        <f t="shared" si="120"/>
        <v>14:12:04</v>
      </c>
      <c r="CO29" s="47" t="str">
        <f t="shared" si="121"/>
        <v>14</v>
      </c>
      <c r="CP29" s="47" t="str">
        <f t="shared" si="122"/>
        <v>18</v>
      </c>
      <c r="CQ29" s="47" t="str">
        <f t="shared" si="123"/>
        <v>21</v>
      </c>
      <c r="CR29" s="48" t="s">
        <v>932</v>
      </c>
      <c r="CS29" s="49" t="str">
        <f t="shared" si="124"/>
        <v>14:18:21</v>
      </c>
      <c r="CT29" s="107">
        <f t="shared" si="125"/>
        <v>5.381944444444442E-2</v>
      </c>
      <c r="CU29" s="366">
        <f t="shared" si="126"/>
        <v>4.3634259259259789E-3</v>
      </c>
      <c r="CV29" s="107">
        <f t="shared" si="127"/>
        <v>5.8182870370370399E-2</v>
      </c>
      <c r="CW29" s="52">
        <f t="shared" si="128"/>
        <v>15.483870967741938</v>
      </c>
      <c r="CX29" s="52">
        <f t="shared" si="129"/>
        <v>14.322657648697035</v>
      </c>
      <c r="CY29" s="58"/>
      <c r="CZ29" s="406">
        <f t="shared" si="137"/>
        <v>17.973040439340988</v>
      </c>
      <c r="DA29" s="60"/>
      <c r="DB29" s="407">
        <f t="shared" si="130"/>
        <v>0.17787037037037023</v>
      </c>
      <c r="DC29" s="407">
        <f t="shared" si="131"/>
        <v>0.18546296296296283</v>
      </c>
      <c r="DD29" s="62"/>
      <c r="DE29" s="401">
        <f t="shared" si="138"/>
        <v>80</v>
      </c>
      <c r="DF29" s="408">
        <f t="shared" si="139"/>
        <v>4.2688888888888892</v>
      </c>
      <c r="DG29" s="408">
        <f t="shared" si="140"/>
        <v>4.4511111111111115</v>
      </c>
      <c r="DH29" s="409">
        <f t="shared" si="135"/>
        <v>185</v>
      </c>
      <c r="DI29" s="409">
        <f t="shared" si="141"/>
        <v>-41.866666666666667</v>
      </c>
      <c r="DJ29" s="410">
        <f t="shared" si="142"/>
        <v>223.13333333333333</v>
      </c>
      <c r="DK29" s="410">
        <f t="shared" si="143"/>
        <v>223.13333333333333</v>
      </c>
      <c r="DL29" s="410">
        <f t="shared" si="132"/>
        <v>223.13333333333333</v>
      </c>
      <c r="DM29" s="410">
        <f t="shared" si="133"/>
        <v>223.13333333333333</v>
      </c>
      <c r="DN29" s="410">
        <f t="shared" si="134"/>
        <v>223.13333333333333</v>
      </c>
      <c r="DO29" s="410">
        <f t="shared" si="144"/>
        <v>223.13333333333333</v>
      </c>
      <c r="DP29" s="410">
        <f t="shared" si="145"/>
        <v>223.13333333333333</v>
      </c>
      <c r="DQ29" s="410">
        <f t="shared" si="146"/>
        <v>223.13333333333333</v>
      </c>
      <c r="DR29" s="411">
        <f t="shared" si="147"/>
        <v>223.13333333333333</v>
      </c>
      <c r="DS29" s="66"/>
    </row>
    <row r="30" spans="1:123" s="355" customFormat="1">
      <c r="A30" s="212">
        <f t="shared" si="136"/>
        <v>5</v>
      </c>
      <c r="B30" s="418" t="str">
        <f t="shared" si="89"/>
        <v>80 CEI</v>
      </c>
      <c r="C30" s="102">
        <v>149</v>
      </c>
      <c r="D30" s="103" t="s">
        <v>258</v>
      </c>
      <c r="E30" s="104" t="s">
        <v>259</v>
      </c>
      <c r="F30" s="283" t="s">
        <v>459</v>
      </c>
      <c r="G30" s="117"/>
      <c r="H30" s="117"/>
      <c r="I30" s="117"/>
      <c r="J30" s="117"/>
      <c r="K30" s="316"/>
      <c r="L30" s="317"/>
      <c r="M30" s="318"/>
      <c r="N30" s="318"/>
      <c r="O30" s="318"/>
      <c r="P30" s="319"/>
      <c r="Q30" s="117"/>
      <c r="R30" s="117"/>
      <c r="S30" s="117"/>
      <c r="T30" s="117"/>
      <c r="U30" s="117"/>
      <c r="V30" s="117"/>
      <c r="W30" s="46">
        <v>0.35763888888888901</v>
      </c>
      <c r="X30" s="47" t="str">
        <f t="shared" si="90"/>
        <v>10</v>
      </c>
      <c r="Y30" s="47" t="str">
        <f t="shared" si="91"/>
        <v>13</v>
      </c>
      <c r="Z30" s="47" t="str">
        <f t="shared" si="92"/>
        <v>49</v>
      </c>
      <c r="AA30" s="105" t="s">
        <v>472</v>
      </c>
      <c r="AB30" s="49" t="str">
        <f t="shared" si="93"/>
        <v>10:13:49</v>
      </c>
      <c r="AC30" s="47" t="str">
        <f t="shared" si="94"/>
        <v>10</v>
      </c>
      <c r="AD30" s="47" t="str">
        <f t="shared" si="95"/>
        <v>16</v>
      </c>
      <c r="AE30" s="47" t="str">
        <f t="shared" si="96"/>
        <v>46</v>
      </c>
      <c r="AF30" s="291" t="s">
        <v>473</v>
      </c>
      <c r="AG30" s="49" t="str">
        <f t="shared" si="97"/>
        <v>10:16:46</v>
      </c>
      <c r="AH30" s="50">
        <f t="shared" si="98"/>
        <v>6.8622685185185051E-2</v>
      </c>
      <c r="AI30" s="57">
        <f t="shared" si="99"/>
        <v>2.0486111111110983E-3</v>
      </c>
      <c r="AJ30" s="50">
        <f t="shared" si="100"/>
        <v>7.0671296296296149E-2</v>
      </c>
      <c r="AK30" s="52">
        <f t="shared" si="101"/>
        <v>18.215550683083151</v>
      </c>
      <c r="AL30" s="52">
        <f t="shared" si="102"/>
        <v>17.687520471667213</v>
      </c>
      <c r="AM30" s="106">
        <f t="shared" si="6"/>
        <v>0.44914351851851847</v>
      </c>
      <c r="AN30" s="47" t="str">
        <f t="shared" si="103"/>
        <v>12</v>
      </c>
      <c r="AO30" s="47" t="str">
        <f t="shared" si="104"/>
        <v>27</v>
      </c>
      <c r="AP30" s="47" t="str">
        <f t="shared" si="105"/>
        <v>55</v>
      </c>
      <c r="AQ30" s="48" t="s">
        <v>474</v>
      </c>
      <c r="AR30" s="49" t="str">
        <f t="shared" si="106"/>
        <v>12:27:55</v>
      </c>
      <c r="AS30" s="47" t="str">
        <f t="shared" si="107"/>
        <v>12</v>
      </c>
      <c r="AT30" s="47" t="str">
        <f t="shared" si="108"/>
        <v>32</v>
      </c>
      <c r="AU30" s="47" t="str">
        <f t="shared" si="109"/>
        <v>59</v>
      </c>
      <c r="AV30" s="48" t="s">
        <v>475</v>
      </c>
      <c r="AW30" s="49" t="str">
        <f t="shared" si="110"/>
        <v>12:32:59</v>
      </c>
      <c r="AX30" s="111">
        <f t="shared" si="111"/>
        <v>7.02430555555556E-2</v>
      </c>
      <c r="AY30" s="366">
        <f t="shared" si="112"/>
        <v>3.5185185185184764E-3</v>
      </c>
      <c r="AZ30" s="107">
        <f t="shared" si="113"/>
        <v>7.3761574074074077E-2</v>
      </c>
      <c r="BA30" s="52">
        <f t="shared" si="114"/>
        <v>17.795353435491844</v>
      </c>
      <c r="BB30" s="52">
        <f t="shared" si="115"/>
        <v>16.946493017417229</v>
      </c>
      <c r="BC30" s="302"/>
      <c r="BD30" s="117"/>
      <c r="BE30" s="117"/>
      <c r="BF30" s="117"/>
      <c r="BG30" s="117"/>
      <c r="BH30" s="117"/>
      <c r="BI30" s="117"/>
      <c r="BJ30" s="117"/>
      <c r="BK30" s="117"/>
      <c r="BL30" s="308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08">
        <f t="shared" si="116"/>
        <v>0.55068287037037034</v>
      </c>
      <c r="CJ30" s="47" t="str">
        <f t="shared" si="117"/>
        <v>14</v>
      </c>
      <c r="CK30" s="47" t="str">
        <f t="shared" si="118"/>
        <v>30</v>
      </c>
      <c r="CL30" s="47" t="str">
        <f t="shared" si="119"/>
        <v>29</v>
      </c>
      <c r="CM30" s="48" t="s">
        <v>1030</v>
      </c>
      <c r="CN30" s="49" t="str">
        <f t="shared" si="120"/>
        <v>14:30:29</v>
      </c>
      <c r="CO30" s="47" t="str">
        <f t="shared" si="121"/>
        <v>14</v>
      </c>
      <c r="CP30" s="47" t="str">
        <f t="shared" si="122"/>
        <v>35</v>
      </c>
      <c r="CQ30" s="47" t="str">
        <f t="shared" si="123"/>
        <v>24</v>
      </c>
      <c r="CR30" s="48" t="s">
        <v>1031</v>
      </c>
      <c r="CS30" s="49" t="str">
        <f t="shared" si="124"/>
        <v>14:35:24</v>
      </c>
      <c r="CT30" s="107">
        <f t="shared" si="125"/>
        <v>5.3819444444444531E-2</v>
      </c>
      <c r="CU30" s="366">
        <f t="shared" si="126"/>
        <v>3.4143518518517935E-3</v>
      </c>
      <c r="CV30" s="107">
        <f t="shared" si="127"/>
        <v>5.7233796296296324E-2</v>
      </c>
      <c r="CW30" s="52">
        <f t="shared" si="128"/>
        <v>15.483870967741938</v>
      </c>
      <c r="CX30" s="52">
        <f t="shared" si="129"/>
        <v>14.560161779575328</v>
      </c>
      <c r="CY30" s="58"/>
      <c r="CZ30" s="406">
        <f t="shared" si="137"/>
        <v>16.813590986047053</v>
      </c>
      <c r="DA30" s="347"/>
      <c r="DB30" s="407">
        <f t="shared" si="130"/>
        <v>0.19268518518518518</v>
      </c>
      <c r="DC30" s="407">
        <f t="shared" si="131"/>
        <v>0.19825231481481476</v>
      </c>
      <c r="DD30" s="349"/>
      <c r="DE30" s="401">
        <f t="shared" si="138"/>
        <v>80</v>
      </c>
      <c r="DF30" s="408">
        <f t="shared" si="139"/>
        <v>4.6244444444444452</v>
      </c>
      <c r="DG30" s="408">
        <f t="shared" si="140"/>
        <v>4.7580555555555559</v>
      </c>
      <c r="DH30" s="409">
        <f t="shared" si="135"/>
        <v>180</v>
      </c>
      <c r="DI30" s="409">
        <f t="shared" si="141"/>
        <v>-60.283333333333331</v>
      </c>
      <c r="DJ30" s="410">
        <f t="shared" si="142"/>
        <v>199.71666666666667</v>
      </c>
      <c r="DK30" s="410">
        <f t="shared" si="143"/>
        <v>199.71666666666667</v>
      </c>
      <c r="DL30" s="410">
        <f t="shared" si="132"/>
        <v>199.71666666666667</v>
      </c>
      <c r="DM30" s="410">
        <f t="shared" si="133"/>
        <v>199.71666666666667</v>
      </c>
      <c r="DN30" s="410">
        <f t="shared" si="134"/>
        <v>199.71666666666667</v>
      </c>
      <c r="DO30" s="410">
        <f t="shared" si="144"/>
        <v>199.71666666666667</v>
      </c>
      <c r="DP30" s="410">
        <f t="shared" si="145"/>
        <v>199.71666666666667</v>
      </c>
      <c r="DQ30" s="410">
        <f t="shared" si="146"/>
        <v>199.71666666666667</v>
      </c>
      <c r="DR30" s="411">
        <f t="shared" si="147"/>
        <v>199.71666666666667</v>
      </c>
    </row>
    <row r="31" spans="1:123" s="355" customFormat="1">
      <c r="A31" s="212">
        <f t="shared" si="136"/>
        <v>6</v>
      </c>
      <c r="B31" s="418" t="str">
        <f t="shared" si="89"/>
        <v>80 CEI</v>
      </c>
      <c r="C31" s="102">
        <v>103</v>
      </c>
      <c r="D31" s="103" t="s">
        <v>264</v>
      </c>
      <c r="E31" s="104" t="s">
        <v>265</v>
      </c>
      <c r="F31" s="283" t="s">
        <v>459</v>
      </c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46">
        <v>0.35763888888888901</v>
      </c>
      <c r="X31" s="47" t="str">
        <f t="shared" si="90"/>
        <v>10</v>
      </c>
      <c r="Y31" s="47" t="str">
        <f t="shared" si="91"/>
        <v>15</v>
      </c>
      <c r="Z31" s="47" t="str">
        <f t="shared" si="92"/>
        <v>13</v>
      </c>
      <c r="AA31" s="105" t="s">
        <v>600</v>
      </c>
      <c r="AB31" s="49" t="str">
        <f t="shared" si="93"/>
        <v>10:15:13</v>
      </c>
      <c r="AC31" s="47" t="str">
        <f t="shared" si="94"/>
        <v>10</v>
      </c>
      <c r="AD31" s="47" t="str">
        <f t="shared" si="95"/>
        <v>26</v>
      </c>
      <c r="AE31" s="47" t="str">
        <f t="shared" si="96"/>
        <v>42</v>
      </c>
      <c r="AF31" s="291" t="s">
        <v>601</v>
      </c>
      <c r="AG31" s="49" t="str">
        <f t="shared" si="97"/>
        <v>10:26:42</v>
      </c>
      <c r="AH31" s="50">
        <f t="shared" si="98"/>
        <v>6.9594907407407258E-2</v>
      </c>
      <c r="AI31" s="57">
        <f t="shared" si="99"/>
        <v>7.9745370370370994E-3</v>
      </c>
      <c r="AJ31" s="50">
        <f t="shared" si="100"/>
        <v>7.7569444444444358E-2</v>
      </c>
      <c r="AK31" s="52">
        <f t="shared" si="101"/>
        <v>17.961084317312491</v>
      </c>
      <c r="AL31" s="52">
        <f t="shared" si="102"/>
        <v>16.114592658907789</v>
      </c>
      <c r="AM31" s="106">
        <f t="shared" si="6"/>
        <v>0.45604166666666668</v>
      </c>
      <c r="AN31" s="47" t="str">
        <f t="shared" si="103"/>
        <v>12</v>
      </c>
      <c r="AO31" s="47" t="str">
        <f t="shared" si="104"/>
        <v>54</v>
      </c>
      <c r="AP31" s="47" t="str">
        <f t="shared" si="105"/>
        <v>19</v>
      </c>
      <c r="AQ31" s="48" t="s">
        <v>827</v>
      </c>
      <c r="AR31" s="49" t="str">
        <f t="shared" si="106"/>
        <v>12:54:19</v>
      </c>
      <c r="AS31" s="47" t="str">
        <f t="shared" si="107"/>
        <v>13</v>
      </c>
      <c r="AT31" s="47" t="str">
        <f t="shared" si="108"/>
        <v>00</v>
      </c>
      <c r="AU31" s="47" t="str">
        <f t="shared" si="109"/>
        <v>00</v>
      </c>
      <c r="AV31" s="48" t="s">
        <v>828</v>
      </c>
      <c r="AW31" s="49" t="str">
        <f t="shared" si="110"/>
        <v>13:00:00</v>
      </c>
      <c r="AX31" s="111">
        <f t="shared" si="111"/>
        <v>8.1678240740740704E-2</v>
      </c>
      <c r="AY31" s="109">
        <f t="shared" si="112"/>
        <v>3.9467592592592471E-3</v>
      </c>
      <c r="AZ31" s="107">
        <f t="shared" si="113"/>
        <v>8.5624999999999951E-2</v>
      </c>
      <c r="BA31" s="52">
        <f t="shared" si="114"/>
        <v>15.303953521326342</v>
      </c>
      <c r="BB31" s="52">
        <f t="shared" si="115"/>
        <v>14.598540145985403</v>
      </c>
      <c r="BC31" s="117"/>
      <c r="BD31" s="117"/>
      <c r="BE31" s="117"/>
      <c r="BF31" s="117"/>
      <c r="BG31" s="117"/>
      <c r="BH31" s="117"/>
      <c r="BI31" s="117"/>
      <c r="BJ31" s="117"/>
      <c r="BK31" s="117"/>
      <c r="BL31" s="308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08">
        <f t="shared" si="116"/>
        <v>0.56944444444444442</v>
      </c>
      <c r="CJ31" s="47" t="str">
        <f t="shared" si="117"/>
        <v>15</v>
      </c>
      <c r="CK31" s="47" t="str">
        <f t="shared" si="118"/>
        <v>15</v>
      </c>
      <c r="CL31" s="47" t="str">
        <f t="shared" si="119"/>
        <v>30</v>
      </c>
      <c r="CM31" s="48" t="s">
        <v>877</v>
      </c>
      <c r="CN31" s="49" t="str">
        <f t="shared" si="120"/>
        <v>15:15:30</v>
      </c>
      <c r="CO31" s="47" t="str">
        <f t="shared" si="121"/>
        <v>15</v>
      </c>
      <c r="CP31" s="47" t="str">
        <f t="shared" si="122"/>
        <v>27</v>
      </c>
      <c r="CQ31" s="47" t="str">
        <f t="shared" si="123"/>
        <v>25</v>
      </c>
      <c r="CR31" s="48" t="s">
        <v>878</v>
      </c>
      <c r="CS31" s="49" t="str">
        <f t="shared" si="124"/>
        <v>15:27:25</v>
      </c>
      <c r="CT31" s="107">
        <f t="shared" si="125"/>
        <v>6.6319444444444486E-2</v>
      </c>
      <c r="CU31" s="366">
        <f t="shared" si="126"/>
        <v>8.2754629629628873E-3</v>
      </c>
      <c r="CV31" s="107">
        <f t="shared" si="127"/>
        <v>7.4594907407407374E-2</v>
      </c>
      <c r="CW31" s="52">
        <f t="shared" si="128"/>
        <v>12.56544502617801</v>
      </c>
      <c r="CX31" s="52">
        <f t="shared" si="129"/>
        <v>11.171450737005431</v>
      </c>
      <c r="CY31" s="58"/>
      <c r="CZ31" s="406">
        <f t="shared" si="137"/>
        <v>14.523449319213313</v>
      </c>
      <c r="DA31" s="347"/>
      <c r="DB31" s="407">
        <f t="shared" si="130"/>
        <v>0.21759259259259245</v>
      </c>
      <c r="DC31" s="407">
        <f t="shared" si="131"/>
        <v>0.2295138888888888</v>
      </c>
      <c r="DD31" s="349"/>
      <c r="DE31" s="401">
        <f t="shared" si="138"/>
        <v>80</v>
      </c>
      <c r="DF31" s="408">
        <f t="shared" si="139"/>
        <v>5.2222222222222223</v>
      </c>
      <c r="DG31" s="408">
        <f t="shared" si="140"/>
        <v>5.5083333333333337</v>
      </c>
      <c r="DH31" s="409">
        <f t="shared" si="135"/>
        <v>175</v>
      </c>
      <c r="DI31" s="409">
        <f t="shared" si="141"/>
        <v>-105.3</v>
      </c>
      <c r="DJ31" s="410">
        <f t="shared" si="142"/>
        <v>149.69999999999999</v>
      </c>
      <c r="DK31" s="410">
        <f t="shared" si="143"/>
        <v>149.69999999999999</v>
      </c>
      <c r="DL31" s="410">
        <f t="shared" si="132"/>
        <v>149.69999999999999</v>
      </c>
      <c r="DM31" s="410">
        <f t="shared" si="133"/>
        <v>149.69999999999999</v>
      </c>
      <c r="DN31" s="410">
        <f t="shared" si="134"/>
        <v>149.69999999999999</v>
      </c>
      <c r="DO31" s="410">
        <f t="shared" si="144"/>
        <v>149.69999999999999</v>
      </c>
      <c r="DP31" s="410">
        <f t="shared" si="145"/>
        <v>149.69999999999999</v>
      </c>
      <c r="DQ31" s="410">
        <f t="shared" si="146"/>
        <v>149.69999999999999</v>
      </c>
      <c r="DR31" s="411">
        <f t="shared" si="147"/>
        <v>149.69999999999999</v>
      </c>
    </row>
    <row r="32" spans="1:123" s="67" customFormat="1">
      <c r="A32" s="212">
        <f t="shared" si="136"/>
        <v>7</v>
      </c>
      <c r="B32" s="418" t="str">
        <f t="shared" si="89"/>
        <v>80 CEI</v>
      </c>
      <c r="C32" s="102">
        <v>513</v>
      </c>
      <c r="D32" s="103" t="s">
        <v>266</v>
      </c>
      <c r="E32" s="104" t="s">
        <v>267</v>
      </c>
      <c r="F32" s="283" t="s">
        <v>459</v>
      </c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46">
        <v>0.35763888888888901</v>
      </c>
      <c r="X32" s="47" t="str">
        <f t="shared" si="90"/>
        <v>10</v>
      </c>
      <c r="Y32" s="47" t="str">
        <f t="shared" si="91"/>
        <v>15</v>
      </c>
      <c r="Z32" s="47" t="str">
        <f t="shared" si="92"/>
        <v>12</v>
      </c>
      <c r="AA32" s="105" t="s">
        <v>548</v>
      </c>
      <c r="AB32" s="49" t="str">
        <f t="shared" si="93"/>
        <v>10:15:12</v>
      </c>
      <c r="AC32" s="47" t="str">
        <f t="shared" si="94"/>
        <v>10</v>
      </c>
      <c r="AD32" s="47" t="str">
        <f t="shared" si="95"/>
        <v>26</v>
      </c>
      <c r="AE32" s="47" t="str">
        <f t="shared" si="96"/>
        <v>40</v>
      </c>
      <c r="AF32" s="291" t="s">
        <v>549</v>
      </c>
      <c r="AG32" s="49" t="str">
        <f t="shared" si="97"/>
        <v>10:26:40</v>
      </c>
      <c r="AH32" s="50">
        <f t="shared" si="98"/>
        <v>6.9583333333333219E-2</v>
      </c>
      <c r="AI32" s="57">
        <f t="shared" si="99"/>
        <v>7.9629629629629495E-3</v>
      </c>
      <c r="AJ32" s="50">
        <f t="shared" si="100"/>
        <v>7.7546296296296169E-2</v>
      </c>
      <c r="AK32" s="52">
        <f t="shared" si="101"/>
        <v>17.964071856287426</v>
      </c>
      <c r="AL32" s="52">
        <f t="shared" si="102"/>
        <v>16.119402985074625</v>
      </c>
      <c r="AM32" s="106">
        <f t="shared" si="6"/>
        <v>0.45601851851851849</v>
      </c>
      <c r="AN32" s="47" t="str">
        <f t="shared" si="103"/>
        <v>12</v>
      </c>
      <c r="AO32" s="47" t="str">
        <f t="shared" si="104"/>
        <v>51</v>
      </c>
      <c r="AP32" s="47" t="str">
        <f t="shared" si="105"/>
        <v>20</v>
      </c>
      <c r="AQ32" s="48" t="s">
        <v>552</v>
      </c>
      <c r="AR32" s="49" t="str">
        <f t="shared" si="106"/>
        <v>12:51:20</v>
      </c>
      <c r="AS32" s="47" t="str">
        <f t="shared" si="107"/>
        <v>13</v>
      </c>
      <c r="AT32" s="47" t="str">
        <f t="shared" si="108"/>
        <v>00</v>
      </c>
      <c r="AU32" s="47" t="str">
        <f t="shared" si="109"/>
        <v>51</v>
      </c>
      <c r="AV32" s="48" t="s">
        <v>553</v>
      </c>
      <c r="AW32" s="49" t="str">
        <f t="shared" si="110"/>
        <v>13:00:51</v>
      </c>
      <c r="AX32" s="111">
        <f t="shared" si="111"/>
        <v>7.9629629629629717E-2</v>
      </c>
      <c r="AY32" s="109">
        <f t="shared" si="112"/>
        <v>6.6087962962961821E-3</v>
      </c>
      <c r="AZ32" s="107">
        <f t="shared" si="113"/>
        <v>8.6238425925925899E-2</v>
      </c>
      <c r="BA32" s="52">
        <f t="shared" si="114"/>
        <v>15.697674418604652</v>
      </c>
      <c r="BB32" s="52">
        <f t="shared" si="115"/>
        <v>14.494698698161319</v>
      </c>
      <c r="BC32" s="117"/>
      <c r="BD32" s="117"/>
      <c r="BE32" s="117"/>
      <c r="BF32" s="117"/>
      <c r="BG32" s="117"/>
      <c r="BH32" s="117"/>
      <c r="BI32" s="117"/>
      <c r="BJ32" s="117"/>
      <c r="BK32" s="117"/>
      <c r="BL32" s="308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08">
        <f t="shared" si="116"/>
        <v>0.57003472222222218</v>
      </c>
      <c r="CJ32" s="47" t="str">
        <f t="shared" si="117"/>
        <v>15</v>
      </c>
      <c r="CK32" s="47" t="str">
        <f t="shared" si="118"/>
        <v>15</v>
      </c>
      <c r="CL32" s="47" t="str">
        <f t="shared" si="119"/>
        <v>37</v>
      </c>
      <c r="CM32" s="48" t="s">
        <v>881</v>
      </c>
      <c r="CN32" s="49" t="str">
        <f t="shared" si="120"/>
        <v>15:15:37</v>
      </c>
      <c r="CO32" s="47" t="str">
        <f t="shared" si="121"/>
        <v>15</v>
      </c>
      <c r="CP32" s="47" t="str">
        <f t="shared" si="122"/>
        <v>29</v>
      </c>
      <c r="CQ32" s="47" t="str">
        <f t="shared" si="123"/>
        <v>29</v>
      </c>
      <c r="CR32" s="48" t="s">
        <v>882</v>
      </c>
      <c r="CS32" s="49" t="str">
        <f t="shared" si="124"/>
        <v>15:29:29</v>
      </c>
      <c r="CT32" s="107">
        <f t="shared" si="125"/>
        <v>6.5810185185185222E-2</v>
      </c>
      <c r="CU32" s="366">
        <f t="shared" si="126"/>
        <v>9.6296296296296546E-3</v>
      </c>
      <c r="CV32" s="107">
        <f t="shared" si="127"/>
        <v>7.5439814814814876E-2</v>
      </c>
      <c r="CW32" s="52">
        <f t="shared" si="128"/>
        <v>12.66268026732325</v>
      </c>
      <c r="CX32" s="52">
        <f t="shared" si="129"/>
        <v>11.046333231052468</v>
      </c>
      <c r="CY32" s="58"/>
      <c r="CZ32" s="406">
        <f t="shared" si="137"/>
        <v>14.518324343398699</v>
      </c>
      <c r="DA32" s="60"/>
      <c r="DB32" s="407">
        <f t="shared" si="130"/>
        <v>0.21502314814814816</v>
      </c>
      <c r="DC32" s="407">
        <f t="shared" si="131"/>
        <v>0.22959490740740729</v>
      </c>
      <c r="DD32" s="62"/>
      <c r="DE32" s="401">
        <f t="shared" si="138"/>
        <v>80</v>
      </c>
      <c r="DF32" s="408">
        <f t="shared" si="139"/>
        <v>5.1605555555555558</v>
      </c>
      <c r="DG32" s="408">
        <f t="shared" si="140"/>
        <v>5.5102777777777776</v>
      </c>
      <c r="DH32" s="409">
        <f t="shared" si="135"/>
        <v>170</v>
      </c>
      <c r="DI32" s="409">
        <f t="shared" si="141"/>
        <v>-105.41666666666666</v>
      </c>
      <c r="DJ32" s="410">
        <f t="shared" si="142"/>
        <v>144.58333333333334</v>
      </c>
      <c r="DK32" s="410">
        <f t="shared" si="143"/>
        <v>144.58333333333334</v>
      </c>
      <c r="DL32" s="410">
        <f t="shared" si="132"/>
        <v>144.58333333333334</v>
      </c>
      <c r="DM32" s="410">
        <f t="shared" si="133"/>
        <v>144.58333333333334</v>
      </c>
      <c r="DN32" s="410">
        <f t="shared" si="134"/>
        <v>144.58333333333334</v>
      </c>
      <c r="DO32" s="410">
        <f t="shared" si="144"/>
        <v>144.58333333333334</v>
      </c>
      <c r="DP32" s="410">
        <f t="shared" si="145"/>
        <v>144.58333333333334</v>
      </c>
      <c r="DQ32" s="410">
        <f t="shared" si="146"/>
        <v>144.58333333333334</v>
      </c>
      <c r="DR32" s="411">
        <f t="shared" si="147"/>
        <v>144.58333333333334</v>
      </c>
      <c r="DS32" s="66"/>
    </row>
    <row r="33" spans="1:123" s="67" customFormat="1">
      <c r="A33" s="212">
        <f t="shared" si="136"/>
        <v>8</v>
      </c>
      <c r="B33" s="418" t="str">
        <f t="shared" si="89"/>
        <v>80 CEI</v>
      </c>
      <c r="C33" s="102">
        <v>424</v>
      </c>
      <c r="D33" s="103" t="s">
        <v>360</v>
      </c>
      <c r="E33" s="104" t="s">
        <v>361</v>
      </c>
      <c r="F33" s="283" t="s">
        <v>459</v>
      </c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46">
        <v>0.35763888888888901</v>
      </c>
      <c r="X33" s="47" t="str">
        <f t="shared" si="90"/>
        <v>10</v>
      </c>
      <c r="Y33" s="47" t="str">
        <f t="shared" si="91"/>
        <v>43</v>
      </c>
      <c r="Z33" s="47" t="str">
        <f t="shared" si="92"/>
        <v>39</v>
      </c>
      <c r="AA33" s="105" t="s">
        <v>598</v>
      </c>
      <c r="AB33" s="49" t="str">
        <f t="shared" si="93"/>
        <v>10:43:39</v>
      </c>
      <c r="AC33" s="47" t="str">
        <f t="shared" si="94"/>
        <v>10</v>
      </c>
      <c r="AD33" s="47" t="str">
        <f t="shared" si="95"/>
        <v>47</v>
      </c>
      <c r="AE33" s="47" t="str">
        <f t="shared" si="96"/>
        <v>55</v>
      </c>
      <c r="AF33" s="291" t="s">
        <v>599</v>
      </c>
      <c r="AG33" s="49" t="str">
        <f t="shared" si="97"/>
        <v>10:47:55</v>
      </c>
      <c r="AH33" s="50">
        <f t="shared" si="98"/>
        <v>8.9340277777777644E-2</v>
      </c>
      <c r="AI33" s="57">
        <f t="shared" si="99"/>
        <v>2.962962962962945E-3</v>
      </c>
      <c r="AJ33" s="50">
        <f t="shared" si="100"/>
        <v>9.2303240740740589E-2</v>
      </c>
      <c r="AK33" s="52">
        <f t="shared" si="101"/>
        <v>13.991449669646329</v>
      </c>
      <c r="AL33" s="52">
        <f t="shared" si="102"/>
        <v>13.542319749216299</v>
      </c>
      <c r="AM33" s="106">
        <f t="shared" si="6"/>
        <v>0.47077546296296291</v>
      </c>
      <c r="AN33" s="47" t="str">
        <f t="shared" si="103"/>
        <v>13</v>
      </c>
      <c r="AO33" s="47" t="str">
        <f t="shared" si="104"/>
        <v>14</v>
      </c>
      <c r="AP33" s="47" t="str">
        <f t="shared" si="105"/>
        <v>42</v>
      </c>
      <c r="AQ33" s="48" t="s">
        <v>764</v>
      </c>
      <c r="AR33" s="49" t="str">
        <f t="shared" si="106"/>
        <v>13:14:42</v>
      </c>
      <c r="AS33" s="47" t="str">
        <f t="shared" si="107"/>
        <v>13</v>
      </c>
      <c r="AT33" s="47" t="str">
        <f t="shared" si="108"/>
        <v>22</v>
      </c>
      <c r="AU33" s="47" t="str">
        <f t="shared" si="109"/>
        <v>06</v>
      </c>
      <c r="AV33" s="48" t="s">
        <v>765</v>
      </c>
      <c r="AW33" s="49" t="str">
        <f t="shared" si="110"/>
        <v>13:22:06</v>
      </c>
      <c r="AX33" s="111">
        <f t="shared" si="111"/>
        <v>8.1099537037037095E-2</v>
      </c>
      <c r="AY33" s="109">
        <f t="shared" si="112"/>
        <v>5.138888888888915E-3</v>
      </c>
      <c r="AZ33" s="107">
        <f t="shared" si="113"/>
        <v>8.623842592592601E-2</v>
      </c>
      <c r="BA33" s="52">
        <f t="shared" si="114"/>
        <v>15.413158270301127</v>
      </c>
      <c r="BB33" s="52">
        <f t="shared" si="115"/>
        <v>14.494698698161319</v>
      </c>
      <c r="BC33" s="117"/>
      <c r="BD33" s="117"/>
      <c r="BE33" s="117"/>
      <c r="BF33" s="117"/>
      <c r="BG33" s="117"/>
      <c r="BH33" s="117"/>
      <c r="BI33" s="117"/>
      <c r="BJ33" s="117"/>
      <c r="BK33" s="117"/>
      <c r="BL33" s="308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08">
        <f t="shared" si="116"/>
        <v>0.58479166666666671</v>
      </c>
      <c r="CJ33" s="47" t="str">
        <f t="shared" si="117"/>
        <v>15</v>
      </c>
      <c r="CK33" s="47" t="str">
        <f t="shared" si="118"/>
        <v>23</v>
      </c>
      <c r="CL33" s="47" t="str">
        <f t="shared" si="119"/>
        <v>49</v>
      </c>
      <c r="CM33" s="48" t="s">
        <v>879</v>
      </c>
      <c r="CN33" s="49" t="str">
        <f t="shared" si="120"/>
        <v>15:23:49</v>
      </c>
      <c r="CO33" s="47" t="str">
        <f t="shared" si="121"/>
        <v>15</v>
      </c>
      <c r="CP33" s="47" t="str">
        <f t="shared" si="122"/>
        <v>28</v>
      </c>
      <c r="CQ33" s="47" t="str">
        <f t="shared" si="123"/>
        <v>50</v>
      </c>
      <c r="CR33" s="48" t="s">
        <v>880</v>
      </c>
      <c r="CS33" s="49" t="str">
        <f t="shared" si="124"/>
        <v>15:28:50</v>
      </c>
      <c r="CT33" s="107">
        <f t="shared" si="125"/>
        <v>5.6747685185185137E-2</v>
      </c>
      <c r="CU33" s="366">
        <f t="shared" si="126"/>
        <v>3.4837962962963598E-3</v>
      </c>
      <c r="CV33" s="107">
        <f t="shared" si="127"/>
        <v>6.0231481481481497E-2</v>
      </c>
      <c r="CW33" s="52">
        <f t="shared" si="128"/>
        <v>14.68488680399755</v>
      </c>
      <c r="CX33" s="52">
        <f t="shared" si="129"/>
        <v>13.835511145272868</v>
      </c>
      <c r="CY33" s="58"/>
      <c r="CZ33" s="406">
        <f t="shared" si="137"/>
        <v>14.166953613065079</v>
      </c>
      <c r="DA33" s="60"/>
      <c r="DB33" s="407">
        <f t="shared" si="130"/>
        <v>0.22718749999999988</v>
      </c>
      <c r="DC33" s="407">
        <f t="shared" si="131"/>
        <v>0.23528935185185174</v>
      </c>
      <c r="DD33" s="62"/>
      <c r="DE33" s="401">
        <f t="shared" si="138"/>
        <v>80</v>
      </c>
      <c r="DF33" s="408">
        <f t="shared" si="139"/>
        <v>5.4525000000000006</v>
      </c>
      <c r="DG33" s="408">
        <f t="shared" si="140"/>
        <v>5.6469444444444443</v>
      </c>
      <c r="DH33" s="409">
        <f t="shared" si="135"/>
        <v>165</v>
      </c>
      <c r="DI33" s="409">
        <f t="shared" si="141"/>
        <v>-113.61666666666667</v>
      </c>
      <c r="DJ33" s="410">
        <f t="shared" si="142"/>
        <v>131.38333333333333</v>
      </c>
      <c r="DK33" s="410">
        <f t="shared" si="143"/>
        <v>131.38333333333333</v>
      </c>
      <c r="DL33" s="410">
        <f t="shared" si="132"/>
        <v>131.38333333333333</v>
      </c>
      <c r="DM33" s="410">
        <f t="shared" si="133"/>
        <v>131.38333333333333</v>
      </c>
      <c r="DN33" s="410">
        <f t="shared" si="134"/>
        <v>131.38333333333333</v>
      </c>
      <c r="DO33" s="410">
        <f t="shared" si="144"/>
        <v>131.38333333333333</v>
      </c>
      <c r="DP33" s="410">
        <f t="shared" si="145"/>
        <v>131.38333333333333</v>
      </c>
      <c r="DQ33" s="410">
        <f t="shared" si="146"/>
        <v>131.38333333333333</v>
      </c>
      <c r="DR33" s="411">
        <f t="shared" si="147"/>
        <v>131.38333333333333</v>
      </c>
      <c r="DS33" s="66"/>
    </row>
    <row r="34" spans="1:123" s="67" customFormat="1">
      <c r="A34" s="212">
        <f t="shared" si="136"/>
        <v>9</v>
      </c>
      <c r="B34" s="418" t="str">
        <f t="shared" si="89"/>
        <v>80 CEI</v>
      </c>
      <c r="C34" s="102">
        <v>507</v>
      </c>
      <c r="D34" s="103" t="s">
        <v>357</v>
      </c>
      <c r="E34" s="104" t="s">
        <v>358</v>
      </c>
      <c r="F34" s="436" t="s">
        <v>459</v>
      </c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46">
        <v>0.35763888888888901</v>
      </c>
      <c r="X34" s="47" t="str">
        <f t="shared" si="90"/>
        <v>10</v>
      </c>
      <c r="Y34" s="47" t="str">
        <f t="shared" si="91"/>
        <v>58</v>
      </c>
      <c r="Z34" s="47" t="str">
        <f t="shared" si="92"/>
        <v>32</v>
      </c>
      <c r="AA34" s="105" t="s">
        <v>530</v>
      </c>
      <c r="AB34" s="49" t="str">
        <f t="shared" si="93"/>
        <v>10:58:32</v>
      </c>
      <c r="AC34" s="47" t="str">
        <f t="shared" si="94"/>
        <v>11</v>
      </c>
      <c r="AD34" s="47" t="str">
        <f t="shared" si="95"/>
        <v>02</v>
      </c>
      <c r="AE34" s="47" t="str">
        <f t="shared" si="96"/>
        <v>59</v>
      </c>
      <c r="AF34" s="48" t="s">
        <v>531</v>
      </c>
      <c r="AG34" s="49" t="str">
        <f t="shared" si="97"/>
        <v>11:02:59</v>
      </c>
      <c r="AH34" s="50">
        <f t="shared" si="98"/>
        <v>9.9675925925925779E-2</v>
      </c>
      <c r="AI34" s="340">
        <f t="shared" si="99"/>
        <v>3.0902777777778168E-3</v>
      </c>
      <c r="AJ34" s="50">
        <f t="shared" si="100"/>
        <v>0.1027662037037036</v>
      </c>
      <c r="AK34" s="52">
        <f t="shared" si="101"/>
        <v>12.540640966093822</v>
      </c>
      <c r="AL34" s="52">
        <f t="shared" si="102"/>
        <v>12.163531929271313</v>
      </c>
      <c r="AM34" s="106">
        <f t="shared" si="6"/>
        <v>0.48123842592592592</v>
      </c>
      <c r="AN34" s="47" t="str">
        <f t="shared" si="103"/>
        <v>13</v>
      </c>
      <c r="AO34" s="47" t="str">
        <f t="shared" si="104"/>
        <v>47</v>
      </c>
      <c r="AP34" s="47" t="str">
        <f t="shared" si="105"/>
        <v>58</v>
      </c>
      <c r="AQ34" s="48" t="s">
        <v>686</v>
      </c>
      <c r="AR34" s="49" t="str">
        <f t="shared" si="106"/>
        <v>13:47:58</v>
      </c>
      <c r="AS34" s="47" t="str">
        <f t="shared" si="107"/>
        <v>13</v>
      </c>
      <c r="AT34" s="47" t="str">
        <f t="shared" si="108"/>
        <v>52</v>
      </c>
      <c r="AU34" s="47" t="str">
        <f t="shared" si="109"/>
        <v>40</v>
      </c>
      <c r="AV34" s="48" t="s">
        <v>687</v>
      </c>
      <c r="AW34" s="49" t="str">
        <f t="shared" si="110"/>
        <v>13:52:40</v>
      </c>
      <c r="AX34" s="111">
        <f t="shared" si="111"/>
        <v>9.3738425925925961E-2</v>
      </c>
      <c r="AY34" s="109">
        <f t="shared" si="112"/>
        <v>3.263888888888844E-3</v>
      </c>
      <c r="AZ34" s="107">
        <f t="shared" si="113"/>
        <v>9.7002314814814805E-2</v>
      </c>
      <c r="BA34" s="52">
        <f t="shared" si="114"/>
        <v>13.334979627114459</v>
      </c>
      <c r="BB34" s="52">
        <f t="shared" si="115"/>
        <v>12.886290418804441</v>
      </c>
      <c r="BC34" s="302"/>
      <c r="BD34" s="117"/>
      <c r="BE34" s="117"/>
      <c r="BF34" s="117"/>
      <c r="BG34" s="117"/>
      <c r="BH34" s="117"/>
      <c r="BI34" s="117"/>
      <c r="BJ34" s="117"/>
      <c r="BK34" s="117"/>
      <c r="BL34" s="308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324"/>
      <c r="CC34" s="117"/>
      <c r="CD34" s="117"/>
      <c r="CE34" s="117"/>
      <c r="CF34" s="117"/>
      <c r="CG34" s="117"/>
      <c r="CH34" s="117"/>
      <c r="CI34" s="108">
        <f t="shared" si="116"/>
        <v>0.60601851851851851</v>
      </c>
      <c r="CJ34" s="47" t="str">
        <f t="shared" si="117"/>
        <v>15</v>
      </c>
      <c r="CK34" s="47" t="str">
        <f t="shared" si="118"/>
        <v>43</v>
      </c>
      <c r="CL34" s="47" t="str">
        <f t="shared" si="119"/>
        <v>07</v>
      </c>
      <c r="CM34" s="48" t="s">
        <v>849</v>
      </c>
      <c r="CN34" s="49" t="str">
        <f t="shared" si="120"/>
        <v>15:43:07</v>
      </c>
      <c r="CO34" s="47" t="str">
        <f t="shared" si="121"/>
        <v>15</v>
      </c>
      <c r="CP34" s="47" t="str">
        <f t="shared" si="122"/>
        <v>58</v>
      </c>
      <c r="CQ34" s="47" t="str">
        <f t="shared" si="123"/>
        <v>33</v>
      </c>
      <c r="CR34" s="48" t="s">
        <v>850</v>
      </c>
      <c r="CS34" s="49" t="str">
        <f t="shared" si="124"/>
        <v>15:58:33</v>
      </c>
      <c r="CT34" s="107">
        <f t="shared" si="125"/>
        <v>4.8923611111111098E-2</v>
      </c>
      <c r="CU34" s="366">
        <f t="shared" si="126"/>
        <v>1.071759259259264E-2</v>
      </c>
      <c r="CV34" s="107">
        <f t="shared" si="127"/>
        <v>5.9641203703703738E-2</v>
      </c>
      <c r="CW34" s="52">
        <f t="shared" si="128"/>
        <v>17.033356990773598</v>
      </c>
      <c r="CX34" s="52">
        <f t="shared" si="129"/>
        <v>13.972443236949349</v>
      </c>
      <c r="CY34" s="58"/>
      <c r="CZ34" s="406">
        <f t="shared" si="137"/>
        <v>13.40345325080281</v>
      </c>
      <c r="DA34" s="60"/>
      <c r="DB34" s="407">
        <f t="shared" si="130"/>
        <v>0.24233796296296284</v>
      </c>
      <c r="DC34" s="407">
        <f t="shared" si="131"/>
        <v>0.2486921296296295</v>
      </c>
      <c r="DD34" s="62"/>
      <c r="DE34" s="401">
        <f t="shared" si="138"/>
        <v>80</v>
      </c>
      <c r="DF34" s="408">
        <f t="shared" si="139"/>
        <v>5.8161111111111108</v>
      </c>
      <c r="DG34" s="408">
        <f t="shared" si="140"/>
        <v>5.9686111111111115</v>
      </c>
      <c r="DH34" s="409">
        <f t="shared" si="135"/>
        <v>160</v>
      </c>
      <c r="DI34" s="409">
        <f t="shared" si="141"/>
        <v>-132.91666666666666</v>
      </c>
      <c r="DJ34" s="410">
        <f t="shared" si="142"/>
        <v>107.08333333333334</v>
      </c>
      <c r="DK34" s="410">
        <f t="shared" si="143"/>
        <v>107.08333333333334</v>
      </c>
      <c r="DL34" s="410">
        <f t="shared" si="132"/>
        <v>107.08333333333334</v>
      </c>
      <c r="DM34" s="410">
        <f t="shared" si="133"/>
        <v>107.08333333333334</v>
      </c>
      <c r="DN34" s="410">
        <f t="shared" si="134"/>
        <v>107.08333333333334</v>
      </c>
      <c r="DO34" s="410">
        <f t="shared" si="144"/>
        <v>107.08333333333334</v>
      </c>
      <c r="DP34" s="410">
        <f t="shared" si="145"/>
        <v>107.08333333333334</v>
      </c>
      <c r="DQ34" s="410">
        <f t="shared" si="146"/>
        <v>107.08333333333334</v>
      </c>
      <c r="DR34" s="411">
        <f t="shared" si="147"/>
        <v>107.08333333333334</v>
      </c>
      <c r="DS34" s="66"/>
    </row>
    <row r="35" spans="1:123" s="67" customFormat="1">
      <c r="A35" s="212">
        <f t="shared" si="136"/>
        <v>10</v>
      </c>
      <c r="B35" s="418" t="str">
        <f t="shared" si="89"/>
        <v>80 CEI</v>
      </c>
      <c r="C35" s="102">
        <v>105</v>
      </c>
      <c r="D35" s="103" t="s">
        <v>364</v>
      </c>
      <c r="E35" s="104" t="s">
        <v>365</v>
      </c>
      <c r="F35" s="436" t="s">
        <v>459</v>
      </c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46">
        <v>0.35763888888888901</v>
      </c>
      <c r="X35" s="47" t="str">
        <f t="shared" si="90"/>
        <v>10</v>
      </c>
      <c r="Y35" s="47" t="str">
        <f t="shared" si="91"/>
        <v>58</v>
      </c>
      <c r="Z35" s="47" t="str">
        <f t="shared" si="92"/>
        <v>33</v>
      </c>
      <c r="AA35" s="105" t="s">
        <v>682</v>
      </c>
      <c r="AB35" s="49" t="str">
        <f t="shared" si="93"/>
        <v>10:58:33</v>
      </c>
      <c r="AC35" s="47" t="str">
        <f t="shared" si="94"/>
        <v>11</v>
      </c>
      <c r="AD35" s="47" t="str">
        <f t="shared" si="95"/>
        <v>03</v>
      </c>
      <c r="AE35" s="47" t="str">
        <f t="shared" si="96"/>
        <v>50</v>
      </c>
      <c r="AF35" s="291" t="s">
        <v>683</v>
      </c>
      <c r="AG35" s="49" t="str">
        <f t="shared" si="97"/>
        <v>11:03:50</v>
      </c>
      <c r="AH35" s="50">
        <f t="shared" si="98"/>
        <v>9.9687499999999929E-2</v>
      </c>
      <c r="AI35" s="340">
        <f t="shared" si="99"/>
        <v>3.6689814814814259E-3</v>
      </c>
      <c r="AJ35" s="50">
        <f t="shared" si="100"/>
        <v>0.10335648148148135</v>
      </c>
      <c r="AK35" s="52">
        <f t="shared" si="101"/>
        <v>12.539184952978056</v>
      </c>
      <c r="AL35" s="52">
        <f t="shared" si="102"/>
        <v>12.094064949608063</v>
      </c>
      <c r="AM35" s="106">
        <f t="shared" si="6"/>
        <v>0.48182870370370368</v>
      </c>
      <c r="AN35" s="47" t="str">
        <f t="shared" si="103"/>
        <v>13</v>
      </c>
      <c r="AO35" s="47" t="str">
        <f t="shared" si="104"/>
        <v>47</v>
      </c>
      <c r="AP35" s="47" t="str">
        <f t="shared" si="105"/>
        <v>55</v>
      </c>
      <c r="AQ35" s="48" t="s">
        <v>684</v>
      </c>
      <c r="AR35" s="49" t="str">
        <f t="shared" si="106"/>
        <v>13:47:55</v>
      </c>
      <c r="AS35" s="47" t="str">
        <f t="shared" si="107"/>
        <v>13</v>
      </c>
      <c r="AT35" s="47" t="str">
        <f t="shared" si="108"/>
        <v>53</v>
      </c>
      <c r="AU35" s="47" t="str">
        <f t="shared" si="109"/>
        <v>48</v>
      </c>
      <c r="AV35" s="48" t="s">
        <v>685</v>
      </c>
      <c r="AW35" s="49" t="str">
        <f t="shared" si="110"/>
        <v>13:53:48</v>
      </c>
      <c r="AX35" s="111">
        <f t="shared" si="111"/>
        <v>9.3113425925925974E-2</v>
      </c>
      <c r="AY35" s="109">
        <f t="shared" si="112"/>
        <v>4.0856481481481577E-3</v>
      </c>
      <c r="AZ35" s="107">
        <f t="shared" si="113"/>
        <v>9.7199074074074132E-2</v>
      </c>
      <c r="BA35" s="52">
        <f t="shared" si="114"/>
        <v>13.424487259167183</v>
      </c>
      <c r="BB35" s="52">
        <f t="shared" si="115"/>
        <v>12.86020481066921</v>
      </c>
      <c r="BC35" s="117"/>
      <c r="BD35" s="117"/>
      <c r="BE35" s="117"/>
      <c r="BF35" s="117"/>
      <c r="BG35" s="117"/>
      <c r="BH35" s="117"/>
      <c r="BI35" s="117"/>
      <c r="BJ35" s="117"/>
      <c r="BK35" s="117"/>
      <c r="BL35" s="308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08">
        <f t="shared" si="116"/>
        <v>0.6068055555555556</v>
      </c>
      <c r="CJ35" s="47" t="str">
        <f t="shared" si="117"/>
        <v>15</v>
      </c>
      <c r="CK35" s="47" t="str">
        <f t="shared" si="118"/>
        <v>47</v>
      </c>
      <c r="CL35" s="47" t="str">
        <f t="shared" si="119"/>
        <v>47</v>
      </c>
      <c r="CM35" s="48" t="s">
        <v>851</v>
      </c>
      <c r="CN35" s="49" t="str">
        <f t="shared" si="120"/>
        <v>15:47:47</v>
      </c>
      <c r="CO35" s="47" t="str">
        <f t="shared" si="121"/>
        <v>15</v>
      </c>
      <c r="CP35" s="47" t="str">
        <f t="shared" si="122"/>
        <v>58</v>
      </c>
      <c r="CQ35" s="47" t="str">
        <f t="shared" si="123"/>
        <v>43</v>
      </c>
      <c r="CR35" s="48" t="s">
        <v>852</v>
      </c>
      <c r="CS35" s="49" t="str">
        <f t="shared" si="124"/>
        <v>15:58:43</v>
      </c>
      <c r="CT35" s="107">
        <f t="shared" si="125"/>
        <v>5.1377314814814778E-2</v>
      </c>
      <c r="CU35" s="366">
        <f t="shared" si="126"/>
        <v>7.5925925925925952E-3</v>
      </c>
      <c r="CV35" s="107">
        <f t="shared" si="127"/>
        <v>5.8969907407407374E-2</v>
      </c>
      <c r="CW35" s="52">
        <f t="shared" si="128"/>
        <v>16.219869339941429</v>
      </c>
      <c r="CX35" s="52">
        <f t="shared" si="129"/>
        <v>14.131501472031404</v>
      </c>
      <c r="CY35" s="58"/>
      <c r="CZ35" s="406">
        <f t="shared" si="137"/>
        <v>13.231037809528184</v>
      </c>
      <c r="DA35" s="60"/>
      <c r="DB35" s="407">
        <f t="shared" si="130"/>
        <v>0.24417824074074068</v>
      </c>
      <c r="DC35" s="407">
        <f t="shared" si="131"/>
        <v>0.25193287037037027</v>
      </c>
      <c r="DD35" s="62"/>
      <c r="DE35" s="401">
        <f t="shared" si="138"/>
        <v>80</v>
      </c>
      <c r="DF35" s="408">
        <f t="shared" si="139"/>
        <v>5.8602777777777773</v>
      </c>
      <c r="DG35" s="408">
        <f t="shared" si="140"/>
        <v>6.046388888888889</v>
      </c>
      <c r="DH35" s="409">
        <f t="shared" si="135"/>
        <v>155</v>
      </c>
      <c r="DI35" s="409">
        <f t="shared" si="141"/>
        <v>-137.58333333333334</v>
      </c>
      <c r="DJ35" s="410">
        <f t="shared" si="142"/>
        <v>97.416666666666657</v>
      </c>
      <c r="DK35" s="410">
        <f t="shared" si="143"/>
        <v>97.416666666666657</v>
      </c>
      <c r="DL35" s="410">
        <f t="shared" si="132"/>
        <v>97.416666666666657</v>
      </c>
      <c r="DM35" s="410">
        <f t="shared" si="133"/>
        <v>97.416666666666657</v>
      </c>
      <c r="DN35" s="410">
        <f t="shared" si="134"/>
        <v>97.416666666666657</v>
      </c>
      <c r="DO35" s="410">
        <f t="shared" si="144"/>
        <v>97.416666666666657</v>
      </c>
      <c r="DP35" s="410">
        <f t="shared" si="145"/>
        <v>97.416666666666657</v>
      </c>
      <c r="DQ35" s="410">
        <f t="shared" si="146"/>
        <v>97.416666666666657</v>
      </c>
      <c r="DR35" s="411">
        <f t="shared" si="147"/>
        <v>97.416666666666643</v>
      </c>
      <c r="DS35" s="66"/>
    </row>
    <row r="36" spans="1:123" s="67" customFormat="1">
      <c r="A36" s="417">
        <f t="shared" si="136"/>
        <v>11</v>
      </c>
      <c r="B36" s="419" t="str">
        <f t="shared" si="89"/>
        <v>80 CEI</v>
      </c>
      <c r="C36" s="360">
        <v>112</v>
      </c>
      <c r="D36" s="361" t="s">
        <v>260</v>
      </c>
      <c r="E36" s="362" t="s">
        <v>261</v>
      </c>
      <c r="F36" s="372" t="s">
        <v>49</v>
      </c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>
        <v>0.35763888888888901</v>
      </c>
      <c r="X36" s="337" t="str">
        <f t="shared" si="90"/>
        <v>10</v>
      </c>
      <c r="Y36" s="337" t="str">
        <f t="shared" si="91"/>
        <v>00</v>
      </c>
      <c r="Z36" s="337" t="str">
        <f t="shared" si="92"/>
        <v>59</v>
      </c>
      <c r="AA36" s="363" t="s">
        <v>582</v>
      </c>
      <c r="AB36" s="339" t="str">
        <f t="shared" si="93"/>
        <v>10:00:59</v>
      </c>
      <c r="AC36" s="337" t="str">
        <f t="shared" si="94"/>
        <v>10</v>
      </c>
      <c r="AD36" s="337" t="str">
        <f t="shared" si="95"/>
        <v>05</v>
      </c>
      <c r="AE36" s="337" t="str">
        <f t="shared" si="96"/>
        <v>14</v>
      </c>
      <c r="AF36" s="364" t="s">
        <v>583</v>
      </c>
      <c r="AG36" s="339" t="str">
        <f t="shared" si="97"/>
        <v>10:05:14</v>
      </c>
      <c r="AH36" s="340">
        <f t="shared" si="98"/>
        <v>5.9710648148148027E-2</v>
      </c>
      <c r="AI36" s="340">
        <f t="shared" si="99"/>
        <v>2.9513888888888506E-3</v>
      </c>
      <c r="AJ36" s="340">
        <f t="shared" si="100"/>
        <v>6.2662037037036877E-2</v>
      </c>
      <c r="AK36" s="341">
        <f t="shared" si="101"/>
        <v>20.93428959100601</v>
      </c>
      <c r="AL36" s="341">
        <f t="shared" si="102"/>
        <v>19.94828223125231</v>
      </c>
      <c r="AM36" s="106">
        <f t="shared" si="6"/>
        <v>0.4411342592592592</v>
      </c>
      <c r="AN36" s="337" t="str">
        <f t="shared" si="103"/>
        <v>11</v>
      </c>
      <c r="AO36" s="337" t="str">
        <f t="shared" si="104"/>
        <v>59</v>
      </c>
      <c r="AP36" s="337" t="str">
        <f t="shared" si="105"/>
        <v>55</v>
      </c>
      <c r="AQ36" s="338" t="s">
        <v>1120</v>
      </c>
      <c r="AR36" s="49" t="str">
        <f t="shared" ref="AR36:AR38" si="148">CONCATENATE(AN36&amp;":"&amp;AO36&amp;":"&amp;AP36)</f>
        <v>11:59:55</v>
      </c>
      <c r="AS36" s="47" t="str">
        <f t="shared" ref="AS36:AS38" si="149">LEFT(AV36,2)</f>
        <v>12</v>
      </c>
      <c r="AT36" s="47" t="str">
        <f t="shared" ref="AT36:AT38" si="150">MID(AV36,3,2)</f>
        <v>04</v>
      </c>
      <c r="AU36" s="47" t="str">
        <f t="shared" ref="AU36:AU38" si="151">RIGHT(AV36,2)</f>
        <v>21</v>
      </c>
      <c r="AV36" s="338" t="s">
        <v>1121</v>
      </c>
      <c r="AW36" s="49" t="str">
        <f t="shared" ref="AW36:AW39" si="152">CONCATENATE(AS36&amp;":"&amp;AT36&amp;":"&amp;AU36)</f>
        <v>12:04:21</v>
      </c>
      <c r="AX36" s="111">
        <f t="shared" ref="AX36:AX39" si="153">AR36-AM36</f>
        <v>5.8807870370370441E-2</v>
      </c>
      <c r="AY36" s="109">
        <f t="shared" ref="AY36:AY39" si="154">AW36-AR36</f>
        <v>3.0787037037037224E-3</v>
      </c>
      <c r="AZ36" s="107">
        <f t="shared" ref="AZ36:AZ39" si="155">AW36-AR36+AX36</f>
        <v>6.1886574074074163E-2</v>
      </c>
      <c r="BA36" s="52">
        <f t="shared" ref="BA36:BA39" si="156">$AM$3/(MINUTE(AX36)/60+HOUR(AX36)+SECOND(AX36)/3600)</f>
        <v>21.255658334973432</v>
      </c>
      <c r="BB36" s="52">
        <f t="shared" ref="BB36:BB39" si="157">$AM$3/(MINUTE(AZ36)/60+HOUR(AZ36)+SECOND(AZ36)/3600)</f>
        <v>20.198242004862539</v>
      </c>
      <c r="BC36" s="335"/>
      <c r="BD36" s="335"/>
      <c r="BE36" s="335"/>
      <c r="BF36" s="335"/>
      <c r="BG36" s="335"/>
      <c r="BH36" s="335"/>
      <c r="BI36" s="335"/>
      <c r="BJ36" s="335"/>
      <c r="BK36" s="335"/>
      <c r="BL36" s="367"/>
      <c r="BM36" s="335"/>
      <c r="BN36" s="335"/>
      <c r="BO36" s="335"/>
      <c r="BP36" s="335"/>
      <c r="BQ36" s="335"/>
      <c r="BR36" s="335"/>
      <c r="BS36" s="335"/>
      <c r="BT36" s="335"/>
      <c r="BU36" s="335"/>
      <c r="BV36" s="335"/>
      <c r="BW36" s="335"/>
      <c r="BX36" s="335"/>
      <c r="BY36" s="335"/>
      <c r="BZ36" s="335"/>
      <c r="CA36" s="335"/>
      <c r="CB36" s="335"/>
      <c r="CC36" s="335"/>
      <c r="CD36" s="335"/>
      <c r="CE36" s="335"/>
      <c r="CF36" s="335"/>
      <c r="CG36" s="335"/>
      <c r="CH36" s="335"/>
      <c r="CI36" s="323">
        <f>AW36+"00:40"</f>
        <v>0.53079861111111115</v>
      </c>
      <c r="CJ36" s="337" t="str">
        <f t="shared" si="117"/>
        <v/>
      </c>
      <c r="CK36" s="337" t="str">
        <f t="shared" si="118"/>
        <v/>
      </c>
      <c r="CL36" s="337" t="str">
        <f t="shared" si="119"/>
        <v/>
      </c>
      <c r="CM36" s="338"/>
      <c r="CN36" s="339"/>
      <c r="CO36" s="337"/>
      <c r="CP36" s="337"/>
      <c r="CQ36" s="337"/>
      <c r="CR36" s="338"/>
      <c r="CS36" s="339"/>
      <c r="CT36" s="366"/>
      <c r="CU36" s="366"/>
      <c r="CV36" s="366"/>
      <c r="CW36" s="341"/>
      <c r="CX36" s="341"/>
      <c r="CY36" s="346"/>
      <c r="CZ36" s="59"/>
      <c r="DA36" s="60"/>
      <c r="DB36" s="61"/>
      <c r="DC36" s="61"/>
      <c r="DD36" s="62"/>
      <c r="DE36" s="350"/>
      <c r="DF36" s="64"/>
      <c r="DG36" s="64"/>
      <c r="DH36" s="16"/>
      <c r="DI36" s="16"/>
      <c r="DJ36" s="65"/>
      <c r="DK36" s="65"/>
      <c r="DL36" s="65"/>
      <c r="DM36" s="65"/>
      <c r="DN36" s="65"/>
      <c r="DO36" s="65"/>
      <c r="DP36" s="65"/>
      <c r="DQ36" s="65"/>
      <c r="DR36" s="134"/>
      <c r="DS36" s="66"/>
    </row>
    <row r="37" spans="1:123" s="67" customFormat="1">
      <c r="A37" s="417">
        <f t="shared" si="136"/>
        <v>12</v>
      </c>
      <c r="B37" s="419" t="str">
        <f t="shared" si="89"/>
        <v>80 CEI</v>
      </c>
      <c r="C37" s="360">
        <v>363</v>
      </c>
      <c r="D37" s="361" t="s">
        <v>252</v>
      </c>
      <c r="E37" s="362" t="s">
        <v>253</v>
      </c>
      <c r="F37" s="372" t="s">
        <v>1109</v>
      </c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6">
        <v>0.35763888888888901</v>
      </c>
      <c r="X37" s="337" t="str">
        <f t="shared" si="90"/>
        <v>10</v>
      </c>
      <c r="Y37" s="337" t="str">
        <f t="shared" si="91"/>
        <v>01</v>
      </c>
      <c r="Z37" s="337" t="str">
        <f t="shared" si="92"/>
        <v>15</v>
      </c>
      <c r="AA37" s="363" t="s">
        <v>1124</v>
      </c>
      <c r="AB37" s="339" t="str">
        <f t="shared" si="93"/>
        <v>10:01:15</v>
      </c>
      <c r="AC37" s="337" t="str">
        <f t="shared" si="94"/>
        <v>10</v>
      </c>
      <c r="AD37" s="337" t="str">
        <f t="shared" si="95"/>
        <v>06</v>
      </c>
      <c r="AE37" s="337" t="str">
        <f t="shared" si="96"/>
        <v>53</v>
      </c>
      <c r="AF37" s="364" t="s">
        <v>1125</v>
      </c>
      <c r="AG37" s="339" t="str">
        <f t="shared" si="97"/>
        <v>10:06:53</v>
      </c>
      <c r="AH37" s="340">
        <f t="shared" si="98"/>
        <v>5.9895833333333259E-2</v>
      </c>
      <c r="AI37" s="340">
        <f t="shared" si="99"/>
        <v>3.9120370370369639E-3</v>
      </c>
      <c r="AJ37" s="340">
        <f t="shared" si="100"/>
        <v>6.3807870370370223E-2</v>
      </c>
      <c r="AK37" s="341">
        <f t="shared" si="101"/>
        <v>20.869565217391305</v>
      </c>
      <c r="AL37" s="341">
        <f t="shared" si="102"/>
        <v>19.590059858516234</v>
      </c>
      <c r="AM37" s="106">
        <f t="shared" si="6"/>
        <v>0.44228009259259254</v>
      </c>
      <c r="AN37" s="337" t="str">
        <f t="shared" si="103"/>
        <v/>
      </c>
      <c r="AO37" s="337" t="str">
        <f t="shared" si="104"/>
        <v/>
      </c>
      <c r="AP37" s="337" t="str">
        <f t="shared" si="105"/>
        <v/>
      </c>
      <c r="AQ37" s="338"/>
      <c r="AR37" s="49" t="str">
        <f t="shared" si="148"/>
        <v>::</v>
      </c>
      <c r="AS37" s="47" t="str">
        <f t="shared" si="149"/>
        <v/>
      </c>
      <c r="AT37" s="47" t="str">
        <f t="shared" si="150"/>
        <v/>
      </c>
      <c r="AU37" s="47" t="str">
        <f t="shared" si="151"/>
        <v/>
      </c>
      <c r="AV37" s="338"/>
      <c r="AW37" s="49" t="str">
        <f t="shared" si="152"/>
        <v>::</v>
      </c>
      <c r="AX37" s="111"/>
      <c r="AY37" s="109"/>
      <c r="AZ37" s="107"/>
      <c r="BA37" s="52"/>
      <c r="BB37" s="52"/>
      <c r="BC37" s="335"/>
      <c r="BD37" s="335"/>
      <c r="BE37" s="335"/>
      <c r="BF37" s="335"/>
      <c r="BG37" s="335"/>
      <c r="BH37" s="335"/>
      <c r="BI37" s="335"/>
      <c r="BJ37" s="335"/>
      <c r="BK37" s="335"/>
      <c r="BL37" s="367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  <c r="CB37" s="335"/>
      <c r="CC37" s="335"/>
      <c r="CD37" s="335"/>
      <c r="CE37" s="335"/>
      <c r="CF37" s="335"/>
      <c r="CG37" s="335"/>
      <c r="CH37" s="335"/>
      <c r="CI37" s="323"/>
      <c r="CJ37" s="337" t="str">
        <f t="shared" si="117"/>
        <v/>
      </c>
      <c r="CK37" s="337" t="str">
        <f t="shared" si="118"/>
        <v/>
      </c>
      <c r="CL37" s="337" t="str">
        <f t="shared" si="119"/>
        <v/>
      </c>
      <c r="CM37" s="338"/>
      <c r="CN37" s="339"/>
      <c r="CO37" s="337"/>
      <c r="CP37" s="337"/>
      <c r="CQ37" s="337"/>
      <c r="CR37" s="338"/>
      <c r="CS37" s="339"/>
      <c r="CT37" s="366"/>
      <c r="CU37" s="366"/>
      <c r="CV37" s="366"/>
      <c r="CW37" s="341"/>
      <c r="CX37" s="341"/>
      <c r="CY37" s="346"/>
      <c r="CZ37" s="59"/>
      <c r="DA37" s="60"/>
      <c r="DB37" s="61"/>
      <c r="DC37" s="61"/>
      <c r="DD37" s="62"/>
      <c r="DE37" s="350"/>
      <c r="DF37" s="64"/>
      <c r="DG37" s="64"/>
      <c r="DH37" s="16"/>
      <c r="DI37" s="16"/>
      <c r="DJ37" s="65"/>
      <c r="DK37" s="65"/>
      <c r="DL37" s="65"/>
      <c r="DM37" s="65"/>
      <c r="DN37" s="65"/>
      <c r="DO37" s="65"/>
      <c r="DP37" s="65"/>
      <c r="DQ37" s="65"/>
      <c r="DR37" s="134"/>
    </row>
    <row r="38" spans="1:123" s="67" customFormat="1">
      <c r="A38" s="417">
        <f t="shared" si="136"/>
        <v>13</v>
      </c>
      <c r="B38" s="419" t="str">
        <f t="shared" si="89"/>
        <v>80 CEI</v>
      </c>
      <c r="C38" s="370">
        <v>428</v>
      </c>
      <c r="D38" s="361" t="s">
        <v>254</v>
      </c>
      <c r="E38" s="371" t="s">
        <v>255</v>
      </c>
      <c r="F38" s="372" t="s">
        <v>49</v>
      </c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6">
        <v>0.35763888888888901</v>
      </c>
      <c r="X38" s="337" t="str">
        <f t="shared" si="90"/>
        <v>09</v>
      </c>
      <c r="Y38" s="337" t="str">
        <f t="shared" si="91"/>
        <v>58</v>
      </c>
      <c r="Z38" s="337" t="str">
        <f t="shared" si="92"/>
        <v>46</v>
      </c>
      <c r="AA38" s="363" t="s">
        <v>580</v>
      </c>
      <c r="AB38" s="339" t="str">
        <f t="shared" si="93"/>
        <v>09:58:46</v>
      </c>
      <c r="AC38" s="337" t="str">
        <f t="shared" si="94"/>
        <v>10</v>
      </c>
      <c r="AD38" s="337" t="str">
        <f t="shared" si="95"/>
        <v>08</v>
      </c>
      <c r="AE38" s="337" t="str">
        <f t="shared" si="96"/>
        <v>03</v>
      </c>
      <c r="AF38" s="364" t="s">
        <v>581</v>
      </c>
      <c r="AG38" s="339" t="str">
        <f t="shared" si="97"/>
        <v>10:08:03</v>
      </c>
      <c r="AH38" s="340">
        <f t="shared" si="98"/>
        <v>5.8171296296296193E-2</v>
      </c>
      <c r="AI38" s="340">
        <f t="shared" si="99"/>
        <v>6.4467592592592493E-3</v>
      </c>
      <c r="AJ38" s="340">
        <f t="shared" si="100"/>
        <v>6.4618055555555443E-2</v>
      </c>
      <c r="AK38" s="341">
        <f t="shared" si="101"/>
        <v>21.488261042578593</v>
      </c>
      <c r="AL38" s="341">
        <f t="shared" si="102"/>
        <v>19.344438473938744</v>
      </c>
      <c r="AM38" s="106">
        <f t="shared" si="6"/>
        <v>0.44309027777777776</v>
      </c>
      <c r="AN38" s="337" t="str">
        <f t="shared" si="103"/>
        <v>12</v>
      </c>
      <c r="AO38" s="337" t="str">
        <f t="shared" si="104"/>
        <v>10</v>
      </c>
      <c r="AP38" s="337" t="str">
        <f t="shared" si="105"/>
        <v>29</v>
      </c>
      <c r="AQ38" s="338" t="s">
        <v>1122</v>
      </c>
      <c r="AR38" s="49" t="str">
        <f t="shared" si="148"/>
        <v>12:10:29</v>
      </c>
      <c r="AS38" s="47" t="str">
        <f t="shared" si="149"/>
        <v>12</v>
      </c>
      <c r="AT38" s="47" t="str">
        <f t="shared" si="150"/>
        <v>16</v>
      </c>
      <c r="AU38" s="47" t="str">
        <f t="shared" si="151"/>
        <v>00</v>
      </c>
      <c r="AV38" s="338" t="s">
        <v>1123</v>
      </c>
      <c r="AW38" s="49" t="str">
        <f t="shared" si="152"/>
        <v>12:16:00</v>
      </c>
      <c r="AX38" s="111">
        <f t="shared" si="153"/>
        <v>6.4189814814814783E-2</v>
      </c>
      <c r="AY38" s="109">
        <f t="shared" si="154"/>
        <v>3.8310185185186363E-3</v>
      </c>
      <c r="AZ38" s="107">
        <f t="shared" si="155"/>
        <v>6.8020833333333419E-2</v>
      </c>
      <c r="BA38" s="52">
        <f t="shared" si="156"/>
        <v>19.473494410385864</v>
      </c>
      <c r="BB38" s="52">
        <f t="shared" si="157"/>
        <v>18.376722817764165</v>
      </c>
      <c r="BC38" s="335"/>
      <c r="BD38" s="335"/>
      <c r="BE38" s="335"/>
      <c r="BF38" s="335"/>
      <c r="BG38" s="335"/>
      <c r="BH38" s="335"/>
      <c r="BI38" s="335"/>
      <c r="BJ38" s="335"/>
      <c r="BK38" s="335"/>
      <c r="BL38" s="367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23">
        <f t="shared" ref="CI38:CI39" si="158">AW38+"00:40"</f>
        <v>0.53888888888888897</v>
      </c>
      <c r="CJ38" s="337" t="str">
        <f t="shared" si="117"/>
        <v/>
      </c>
      <c r="CK38" s="337" t="str">
        <f t="shared" si="118"/>
        <v/>
      </c>
      <c r="CL38" s="337" t="str">
        <f t="shared" si="119"/>
        <v/>
      </c>
      <c r="CM38" s="338"/>
      <c r="CN38" s="339"/>
      <c r="CO38" s="337"/>
      <c r="CP38" s="337"/>
      <c r="CQ38" s="337"/>
      <c r="CR38" s="338"/>
      <c r="CS38" s="339"/>
      <c r="CT38" s="366"/>
      <c r="CU38" s="366"/>
      <c r="CV38" s="366"/>
      <c r="CW38" s="341"/>
      <c r="CX38" s="341"/>
      <c r="CY38" s="346"/>
      <c r="CZ38" s="59"/>
      <c r="DA38" s="60"/>
      <c r="DB38" s="61"/>
      <c r="DC38" s="61"/>
      <c r="DD38" s="62"/>
      <c r="DE38" s="350"/>
      <c r="DF38" s="64"/>
      <c r="DG38" s="64"/>
      <c r="DH38" s="16"/>
      <c r="DI38" s="16"/>
      <c r="DJ38" s="65"/>
      <c r="DK38" s="65"/>
      <c r="DL38" s="65"/>
      <c r="DM38" s="65"/>
      <c r="DN38" s="65"/>
      <c r="DO38" s="65"/>
      <c r="DP38" s="65"/>
      <c r="DQ38" s="65"/>
      <c r="DR38" s="134"/>
    </row>
    <row r="39" spans="1:123" s="67" customFormat="1">
      <c r="A39" s="417">
        <f t="shared" si="136"/>
        <v>14</v>
      </c>
      <c r="B39" s="419" t="str">
        <f t="shared" si="89"/>
        <v>80 CEI</v>
      </c>
      <c r="C39" s="370">
        <v>159</v>
      </c>
      <c r="D39" s="361" t="s">
        <v>355</v>
      </c>
      <c r="E39" s="371" t="s">
        <v>356</v>
      </c>
      <c r="F39" s="372" t="s">
        <v>49</v>
      </c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6">
        <v>0.35763888888888901</v>
      </c>
      <c r="X39" s="337" t="str">
        <f t="shared" si="90"/>
        <v>09</v>
      </c>
      <c r="Y39" s="337" t="str">
        <f t="shared" si="91"/>
        <v>49</v>
      </c>
      <c r="Z39" s="337" t="str">
        <f t="shared" si="92"/>
        <v>19</v>
      </c>
      <c r="AA39" s="363" t="s">
        <v>550</v>
      </c>
      <c r="AB39" s="339" t="str">
        <f t="shared" si="93"/>
        <v>09:49:19</v>
      </c>
      <c r="AC39" s="337" t="str">
        <f t="shared" si="94"/>
        <v>09</v>
      </c>
      <c r="AD39" s="337" t="str">
        <f t="shared" si="95"/>
        <v>52</v>
      </c>
      <c r="AE39" s="337" t="str">
        <f t="shared" si="96"/>
        <v>32</v>
      </c>
      <c r="AF39" s="364" t="s">
        <v>551</v>
      </c>
      <c r="AG39" s="339" t="str">
        <f t="shared" si="97"/>
        <v>09:52:32</v>
      </c>
      <c r="AH39" s="340">
        <f t="shared" si="98"/>
        <v>5.1608796296296167E-2</v>
      </c>
      <c r="AI39" s="340">
        <f t="shared" si="99"/>
        <v>2.2337962962963309E-3</v>
      </c>
      <c r="AJ39" s="340">
        <f t="shared" si="100"/>
        <v>5.3842592592592498E-2</v>
      </c>
      <c r="AK39" s="341">
        <f t="shared" si="101"/>
        <v>24.220677281901771</v>
      </c>
      <c r="AL39" s="341">
        <f t="shared" si="102"/>
        <v>23.215821152192607</v>
      </c>
      <c r="AM39" s="106">
        <f t="shared" si="6"/>
        <v>0.43231481481481482</v>
      </c>
      <c r="AN39" s="337" t="str">
        <f t="shared" si="103"/>
        <v>12</v>
      </c>
      <c r="AO39" s="337" t="str">
        <f t="shared" si="104"/>
        <v>51</v>
      </c>
      <c r="AP39" s="337" t="str">
        <f t="shared" si="105"/>
        <v>20</v>
      </c>
      <c r="AQ39" s="338" t="s">
        <v>552</v>
      </c>
      <c r="AR39" s="339" t="str">
        <f>CONCATENATE(AN39&amp;":"&amp;AO39&amp;":"&amp;AP39)</f>
        <v>12:51:20</v>
      </c>
      <c r="AS39" s="337" t="str">
        <f>LEFT(AV39,2)</f>
        <v>13</v>
      </c>
      <c r="AT39" s="337" t="str">
        <f>MID(AV39,3,2)</f>
        <v>00</v>
      </c>
      <c r="AU39" s="337" t="str">
        <f>RIGHT(AV39,2)</f>
        <v>51</v>
      </c>
      <c r="AV39" s="338" t="s">
        <v>553</v>
      </c>
      <c r="AW39" s="49" t="str">
        <f t="shared" si="152"/>
        <v>13:00:51</v>
      </c>
      <c r="AX39" s="111">
        <f t="shared" si="153"/>
        <v>0.10333333333333339</v>
      </c>
      <c r="AY39" s="109">
        <f t="shared" si="154"/>
        <v>6.6087962962961821E-3</v>
      </c>
      <c r="AZ39" s="107">
        <f t="shared" si="155"/>
        <v>0.10994212962962957</v>
      </c>
      <c r="BA39" s="52">
        <f t="shared" si="156"/>
        <v>12.096774193548388</v>
      </c>
      <c r="BB39" s="52">
        <f t="shared" si="157"/>
        <v>11.369617854511002</v>
      </c>
      <c r="BC39" s="335"/>
      <c r="BD39" s="335"/>
      <c r="BE39" s="335"/>
      <c r="BF39" s="335"/>
      <c r="BG39" s="335"/>
      <c r="BH39" s="335"/>
      <c r="BI39" s="335"/>
      <c r="BJ39" s="335"/>
      <c r="BK39" s="335"/>
      <c r="BL39" s="367"/>
      <c r="BM39" s="335"/>
      <c r="BN39" s="335"/>
      <c r="BO39" s="335"/>
      <c r="BP39" s="335"/>
      <c r="BQ39" s="335"/>
      <c r="BR39" s="335"/>
      <c r="BS39" s="335"/>
      <c r="BT39" s="335"/>
      <c r="BU39" s="335"/>
      <c r="BV39" s="335"/>
      <c r="BW39" s="335"/>
      <c r="BX39" s="335"/>
      <c r="BY39" s="335"/>
      <c r="BZ39" s="335"/>
      <c r="CA39" s="335"/>
      <c r="CB39" s="335"/>
      <c r="CC39" s="335"/>
      <c r="CD39" s="335"/>
      <c r="CE39" s="335"/>
      <c r="CF39" s="335"/>
      <c r="CG39" s="335"/>
      <c r="CH39" s="335"/>
      <c r="CI39" s="323">
        <f t="shared" si="158"/>
        <v>0.57003472222222218</v>
      </c>
      <c r="CJ39" s="337" t="str">
        <f t="shared" si="117"/>
        <v/>
      </c>
      <c r="CK39" s="337" t="str">
        <f t="shared" si="118"/>
        <v/>
      </c>
      <c r="CL39" s="337" t="str">
        <f t="shared" si="119"/>
        <v/>
      </c>
      <c r="CM39" s="338"/>
      <c r="CN39" s="339"/>
      <c r="CO39" s="337"/>
      <c r="CP39" s="337"/>
      <c r="CQ39" s="337"/>
      <c r="CR39" s="338"/>
      <c r="CS39" s="339"/>
      <c r="CT39" s="366"/>
      <c r="CU39" s="366"/>
      <c r="CV39" s="366"/>
      <c r="CW39" s="341"/>
      <c r="CX39" s="341"/>
      <c r="CY39" s="346"/>
      <c r="CZ39" s="59"/>
      <c r="DA39" s="60"/>
      <c r="DB39" s="61"/>
      <c r="DC39" s="61"/>
      <c r="DD39" s="62"/>
      <c r="DE39" s="350"/>
      <c r="DF39" s="64"/>
      <c r="DG39" s="64"/>
      <c r="DH39" s="16"/>
      <c r="DI39" s="16"/>
      <c r="DJ39" s="65"/>
      <c r="DK39" s="65"/>
      <c r="DL39" s="65"/>
      <c r="DM39" s="65"/>
      <c r="DN39" s="65"/>
      <c r="DO39" s="65"/>
      <c r="DP39" s="65"/>
      <c r="DQ39" s="65"/>
      <c r="DR39" s="134"/>
    </row>
    <row r="40" spans="1:123">
      <c r="A40" s="99" t="s">
        <v>7</v>
      </c>
      <c r="B40" s="99">
        <v>80</v>
      </c>
      <c r="C40" s="564" t="s">
        <v>58</v>
      </c>
      <c r="D40" s="521"/>
      <c r="E40" s="521"/>
      <c r="F40" s="522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398"/>
      <c r="AL40" s="398"/>
      <c r="AM40" s="398"/>
      <c r="AN40" s="398"/>
      <c r="AO40" s="398"/>
      <c r="AP40" s="398"/>
      <c r="AQ40" s="398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307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423"/>
      <c r="CV40" s="179"/>
      <c r="CW40" s="179"/>
      <c r="CX40" s="179"/>
      <c r="CY40" s="179"/>
      <c r="CZ40" s="398"/>
      <c r="DA40" s="179"/>
      <c r="DB40" s="179"/>
      <c r="DC40" s="573">
        <v>80</v>
      </c>
      <c r="DD40" s="179"/>
      <c r="DE40" s="574" t="s">
        <v>83</v>
      </c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215"/>
    </row>
    <row r="41" spans="1:123" s="67" customFormat="1">
      <c r="A41" s="212">
        <v>1</v>
      </c>
      <c r="B41" s="101">
        <f>B40</f>
        <v>80</v>
      </c>
      <c r="C41" s="102">
        <v>167</v>
      </c>
      <c r="D41" s="103" t="s">
        <v>444</v>
      </c>
      <c r="E41" s="104" t="s">
        <v>445</v>
      </c>
      <c r="F41" s="284" t="s">
        <v>459</v>
      </c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46">
        <v>0.35416666666666702</v>
      </c>
      <c r="X41" s="47" t="str">
        <f t="shared" ref="X41:X60" si="159">LEFT(AA41,2)</f>
        <v>10</v>
      </c>
      <c r="Y41" s="47" t="str">
        <f t="shared" ref="Y41:Y60" si="160">MID(AA41,3,2)</f>
        <v>04</v>
      </c>
      <c r="Z41" s="47" t="str">
        <f t="shared" ref="Z41:Z60" si="161">RIGHT(AA41,2)</f>
        <v>24</v>
      </c>
      <c r="AA41" s="105" t="s">
        <v>980</v>
      </c>
      <c r="AB41" s="49" t="str">
        <f t="shared" ref="AB41:AB60" si="162">CONCATENATE(X41&amp;":"&amp;Y41&amp;":"&amp;Z41)</f>
        <v>10:04:24</v>
      </c>
      <c r="AC41" s="47" t="str">
        <f t="shared" ref="AC41:AC60" si="163">LEFT(AF41,2)</f>
        <v>10</v>
      </c>
      <c r="AD41" s="47" t="str">
        <f t="shared" ref="AD41:AD60" si="164">MID(AF41,3,2)</f>
        <v>06</v>
      </c>
      <c r="AE41" s="47" t="str">
        <f t="shared" ref="AE41:AE60" si="165">RIGHT(AF41,2)</f>
        <v>54</v>
      </c>
      <c r="AF41" s="291" t="s">
        <v>981</v>
      </c>
      <c r="AG41" s="49" t="str">
        <f t="shared" ref="AG41:AG60" si="166">CONCATENATE(AC41&amp;":"&amp;AD41&amp;":"&amp;AE41)</f>
        <v>10:06:54</v>
      </c>
      <c r="AH41" s="50">
        <f t="shared" ref="AH41:AH55" si="167">AB41-W41</f>
        <v>6.5555555555555256E-2</v>
      </c>
      <c r="AI41" s="57">
        <f t="shared" ref="AI41:AI55" si="168">AG41-AB41</f>
        <v>1.7361111111110494E-3</v>
      </c>
      <c r="AJ41" s="50">
        <f t="shared" ref="AJ41:AJ55" si="169">AG41-AB41+AH41</f>
        <v>6.7291666666666305E-2</v>
      </c>
      <c r="AK41" s="52">
        <f t="shared" ref="AK41:AK55" si="170">$W$3/(MINUTE(AH41)/60+HOUR(AH41)+SECOND(AH41)/3600)</f>
        <v>19.067796610169491</v>
      </c>
      <c r="AL41" s="52">
        <f t="shared" ref="AL41:AL55" si="171">$W$3/(MINUTE(AJ41)/60+HOUR(AJ41)+SECOND(AJ41)/3600)</f>
        <v>18.575851393188856</v>
      </c>
      <c r="AM41" s="106">
        <f t="shared" si="6"/>
        <v>0.44229166666666664</v>
      </c>
      <c r="AN41" s="47" t="str">
        <f t="shared" ref="AN41:AN58" si="172">LEFT(AQ41,2)</f>
        <v>11</v>
      </c>
      <c r="AO41" s="47" t="str">
        <f t="shared" ref="AO41:AO58" si="173">MID(AQ41,3,2)</f>
        <v>59</v>
      </c>
      <c r="AP41" s="47" t="str">
        <f t="shared" ref="AP41:AP58" si="174">RIGHT(AQ41,2)</f>
        <v>39</v>
      </c>
      <c r="AQ41" s="48" t="s">
        <v>997</v>
      </c>
      <c r="AR41" s="49" t="str">
        <f t="shared" ref="AR41:AR58" si="175">CONCATENATE(AN41&amp;":"&amp;AO41&amp;":"&amp;AP41)</f>
        <v>11:59:39</v>
      </c>
      <c r="AS41" s="47" t="str">
        <f t="shared" ref="AS41:AS58" si="176">LEFT(AV41,2)</f>
        <v>12</v>
      </c>
      <c r="AT41" s="47" t="str">
        <f t="shared" ref="AT41:AT58" si="177">MID(AV41,3,2)</f>
        <v>02</v>
      </c>
      <c r="AU41" s="47" t="str">
        <f t="shared" ref="AU41:AU58" si="178">RIGHT(AV41,2)</f>
        <v>15</v>
      </c>
      <c r="AV41" s="48" t="s">
        <v>998</v>
      </c>
      <c r="AW41" s="49" t="str">
        <f t="shared" ref="AW41:AW58" si="179">CONCATENATE(AS41&amp;":"&amp;AT41&amp;":"&amp;AU41)</f>
        <v>12:02:15</v>
      </c>
      <c r="AX41" s="107">
        <f t="shared" ref="AX41:AX52" si="180">AR41-AM41</f>
        <v>5.7465277777777823E-2</v>
      </c>
      <c r="AY41" s="109">
        <f t="shared" ref="AY41:AY52" si="181">AW41-AR41</f>
        <v>1.8055555555555602E-3</v>
      </c>
      <c r="AZ41" s="107">
        <f t="shared" ref="AZ41:AZ52" si="182">AW41-AR41+AX41</f>
        <v>5.9270833333333384E-2</v>
      </c>
      <c r="BA41" s="52">
        <f t="shared" ref="BA41:BA52" si="183">$AM$3/(MINUTE(AX41)/60+HOUR(AX41)+SECOND(AX41)/3600)</f>
        <v>21.75226586102719</v>
      </c>
      <c r="BB41" s="52">
        <f t="shared" ref="BB41:BB52" si="184">$AM$3/(MINUTE(AZ41)/60+HOUR(AZ41)+SECOND(AZ41)/3600)</f>
        <v>21.089630931458696</v>
      </c>
      <c r="BC41" s="117"/>
      <c r="BD41" s="117"/>
      <c r="BE41" s="117"/>
      <c r="BF41" s="117"/>
      <c r="BG41" s="117"/>
      <c r="BH41" s="117"/>
      <c r="BI41" s="117"/>
      <c r="BJ41" s="117"/>
      <c r="BK41" s="117"/>
      <c r="BL41" s="308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08">
        <f t="shared" ref="CI41:CI52" si="185">AW41+"00:40"</f>
        <v>0.52934027777777781</v>
      </c>
      <c r="CJ41" s="47" t="str">
        <f t="shared" ref="CJ41:CJ57" si="186">LEFT(CM41,2)</f>
        <v>13</v>
      </c>
      <c r="CK41" s="47" t="str">
        <f t="shared" ref="CK41:CK57" si="187">MID(CM41,3,2)</f>
        <v>52</v>
      </c>
      <c r="CL41" s="47" t="str">
        <f t="shared" ref="CL41:CL57" si="188">RIGHT(CM41,2)</f>
        <v>40</v>
      </c>
      <c r="CM41" s="48" t="s">
        <v>687</v>
      </c>
      <c r="CN41" s="49" t="str">
        <f t="shared" ref="CN41:CN57" si="189">CONCATENATE(CJ41&amp;":"&amp;CK41&amp;":"&amp;CL41)</f>
        <v>13:52:40</v>
      </c>
      <c r="CO41" s="47" t="str">
        <f t="shared" ref="CO41:CO57" si="190">LEFT(CR41,2)</f>
        <v>13</v>
      </c>
      <c r="CP41" s="47" t="str">
        <f t="shared" ref="CP41:CP57" si="191">MID(CR41,3,2)</f>
        <v>59</v>
      </c>
      <c r="CQ41" s="47" t="str">
        <f t="shared" ref="CQ41:CQ57" si="192">RIGHT(CR41,2)</f>
        <v>26</v>
      </c>
      <c r="CR41" s="48" t="s">
        <v>939</v>
      </c>
      <c r="CS41" s="49" t="str">
        <f t="shared" ref="CS41:CS57" si="193">CONCATENATE(CO41&amp;":"&amp;CP41&amp;":"&amp;CQ41)</f>
        <v>13:59:26</v>
      </c>
      <c r="CT41" s="107">
        <f t="shared" ref="CT41:CT51" si="194">CN41-CI41</f>
        <v>4.890046296296291E-2</v>
      </c>
      <c r="CU41" s="366">
        <f t="shared" ref="CU41:CU51" si="195">CS41-CN41</f>
        <v>4.6990740740741055E-3</v>
      </c>
      <c r="CV41" s="107">
        <f t="shared" ref="CV41:CV51" si="196">CS41-CN41+CT41</f>
        <v>5.3599537037037015E-2</v>
      </c>
      <c r="CW41" s="52">
        <f t="shared" ref="CW41:CW51" si="197">$CI$3/(MINUTE(CT41)/60+HOUR(CT41)+SECOND(CT41)/3600)</f>
        <v>17.041420118343193</v>
      </c>
      <c r="CX41" s="52">
        <f t="shared" ref="CX41:CX51" si="198">$CI$3/(MINUTE(CV41)/60+HOUR(CV41)+SECOND(CV41)/3600)</f>
        <v>15.547397970200821</v>
      </c>
      <c r="CY41" s="58"/>
      <c r="CZ41" s="59">
        <f>$DC$40/(MINUTE(DC41)/60+HOUR(DC41)+SECOND(DC41)/3600)</f>
        <v>18.997361477572557</v>
      </c>
      <c r="DA41" s="421">
        <f>$DC$40/(MINUTE(DB41)/60+HOUR(DB41)+SECOND(DB41)/3600)</f>
        <v>19.388716843947762</v>
      </c>
      <c r="DB41" s="61">
        <f t="shared" ref="DB41:DB48" si="199">R41+AH41+AX41+BN41+CD41+CT41</f>
        <v>0.17192129629629599</v>
      </c>
      <c r="DC41" s="61">
        <f t="shared" ref="DC41:DC48" si="200">T41+AJ41+AZ41+BN41+CF41+CT41</f>
        <v>0.1754629629629626</v>
      </c>
      <c r="DD41" s="62"/>
      <c r="DE41" s="63">
        <v>80</v>
      </c>
      <c r="DF41" s="64">
        <f>MINUTE(DB41)/60+HOUR(DB41)+SECOND(DB41)/3600</f>
        <v>4.1261111111111104</v>
      </c>
      <c r="DG41" s="64">
        <f>MINUTE(DC41)/60+HOUR(DC41)+SECOND(DC41)/3600</f>
        <v>4.2111111111111112</v>
      </c>
      <c r="DH41" s="16">
        <v>200</v>
      </c>
      <c r="DI41" s="16">
        <f>-(SECOND(CN41-$CN$41)/60+MINUTE(CN41-$CN$41)+HOUR(CN41-$CN$41)*60)</f>
        <v>0</v>
      </c>
      <c r="DJ41" s="65">
        <f>IF((DE41+DH41+DI41)&lt;DE41,DE41,DE41+DH41+DI41)</f>
        <v>280</v>
      </c>
      <c r="DK41" s="65">
        <f>IF(CN41&gt;$DE$25,0,DJ41)</f>
        <v>280</v>
      </c>
      <c r="DL41" s="65">
        <f t="shared" ref="DL41:DL48" si="201">IF((S41&gt;$DN$7),0,DK41)</f>
        <v>280</v>
      </c>
      <c r="DM41" s="65">
        <f t="shared" ref="DM41:DM48" si="202">IF((AI41&gt;$DN$7),0,DK41)</f>
        <v>280</v>
      </c>
      <c r="DN41" s="65">
        <f t="shared" ref="DN41:DN48" si="203">IF((AY41&gt;$DM$7),0,DK41)</f>
        <v>280</v>
      </c>
      <c r="DO41" s="65">
        <f>IF((BO41&gt;$DM$7),0,DK41)</f>
        <v>280</v>
      </c>
      <c r="DP41" s="65">
        <f>IF((CE41&gt;$DN$7),0,DK41)</f>
        <v>280</v>
      </c>
      <c r="DQ41" s="65">
        <f>IF((CU41&gt;$DM$7),0,DK41)</f>
        <v>280</v>
      </c>
      <c r="DR41" s="134">
        <f>DL41*DM41*DN41*DO41*DP41*DQ41/DL41/DM41/DN41/DP41/DQ41</f>
        <v>280</v>
      </c>
      <c r="DS41" s="66"/>
    </row>
    <row r="42" spans="1:123" s="355" customFormat="1">
      <c r="A42" s="212">
        <f>A41+1</f>
        <v>2</v>
      </c>
      <c r="B42" s="101">
        <f t="shared" ref="B42:B60" si="204">B41</f>
        <v>80</v>
      </c>
      <c r="C42" s="102">
        <v>173</v>
      </c>
      <c r="D42" s="103" t="s">
        <v>438</v>
      </c>
      <c r="E42" s="104" t="s">
        <v>439</v>
      </c>
      <c r="F42" s="284" t="s">
        <v>459</v>
      </c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46">
        <v>0.35416666666666702</v>
      </c>
      <c r="X42" s="47" t="str">
        <f t="shared" si="159"/>
        <v>10</v>
      </c>
      <c r="Y42" s="47" t="str">
        <f t="shared" si="160"/>
        <v>08</v>
      </c>
      <c r="Z42" s="47" t="str">
        <f t="shared" si="161"/>
        <v>12</v>
      </c>
      <c r="AA42" s="105" t="s">
        <v>658</v>
      </c>
      <c r="AB42" s="49" t="str">
        <f t="shared" si="162"/>
        <v>10:08:12</v>
      </c>
      <c r="AC42" s="47" t="str">
        <f t="shared" si="163"/>
        <v>10</v>
      </c>
      <c r="AD42" s="47" t="str">
        <f t="shared" si="164"/>
        <v>10</v>
      </c>
      <c r="AE42" s="47" t="str">
        <f t="shared" si="165"/>
        <v>56</v>
      </c>
      <c r="AF42" s="291" t="s">
        <v>659</v>
      </c>
      <c r="AG42" s="49" t="str">
        <f t="shared" si="166"/>
        <v>10:10:56</v>
      </c>
      <c r="AH42" s="50">
        <f t="shared" si="167"/>
        <v>6.8194444444444113E-2</v>
      </c>
      <c r="AI42" s="57">
        <f t="shared" si="168"/>
        <v>1.8981481481481488E-3</v>
      </c>
      <c r="AJ42" s="50">
        <f t="shared" si="169"/>
        <v>7.0092592592592262E-2</v>
      </c>
      <c r="AK42" s="52">
        <f t="shared" si="170"/>
        <v>18.329938900203665</v>
      </c>
      <c r="AL42" s="52">
        <f t="shared" si="171"/>
        <v>17.833553500660503</v>
      </c>
      <c r="AM42" s="106">
        <f t="shared" si="6"/>
        <v>0.4450925925925926</v>
      </c>
      <c r="AN42" s="47" t="str">
        <f t="shared" si="172"/>
        <v>12</v>
      </c>
      <c r="AO42" s="47" t="str">
        <f t="shared" si="173"/>
        <v>10</v>
      </c>
      <c r="AP42" s="47" t="str">
        <f t="shared" si="174"/>
        <v>08</v>
      </c>
      <c r="AQ42" s="48" t="s">
        <v>660</v>
      </c>
      <c r="AR42" s="49" t="str">
        <f t="shared" si="175"/>
        <v>12:10:08</v>
      </c>
      <c r="AS42" s="47" t="str">
        <f t="shared" si="176"/>
        <v>12</v>
      </c>
      <c r="AT42" s="47" t="str">
        <f t="shared" si="177"/>
        <v>14</v>
      </c>
      <c r="AU42" s="47" t="str">
        <f t="shared" si="178"/>
        <v>21</v>
      </c>
      <c r="AV42" s="48" t="s">
        <v>661</v>
      </c>
      <c r="AW42" s="49" t="str">
        <f t="shared" si="179"/>
        <v>12:14:21</v>
      </c>
      <c r="AX42" s="111">
        <f t="shared" si="180"/>
        <v>6.1944444444444469E-2</v>
      </c>
      <c r="AY42" s="109">
        <f t="shared" si="181"/>
        <v>2.9282407407407174E-3</v>
      </c>
      <c r="AZ42" s="107">
        <f t="shared" si="182"/>
        <v>6.4872685185185186E-2</v>
      </c>
      <c r="BA42" s="52">
        <f t="shared" si="183"/>
        <v>20.179372197309416</v>
      </c>
      <c r="BB42" s="52">
        <f t="shared" si="184"/>
        <v>19.268510258697592</v>
      </c>
      <c r="BC42" s="117"/>
      <c r="BD42" s="117"/>
      <c r="BE42" s="117"/>
      <c r="BF42" s="117"/>
      <c r="BG42" s="117"/>
      <c r="BH42" s="117"/>
      <c r="BI42" s="117"/>
      <c r="BJ42" s="117"/>
      <c r="BK42" s="117"/>
      <c r="BL42" s="308"/>
      <c r="BM42" s="117"/>
      <c r="BN42" s="117"/>
      <c r="BO42" s="117"/>
      <c r="BP42" s="117"/>
      <c r="BQ42" s="117"/>
      <c r="BR42" s="117"/>
      <c r="BS42" s="117"/>
      <c r="BT42" s="117"/>
      <c r="BU42" s="117"/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08">
        <f t="shared" si="185"/>
        <v>0.53774305555555557</v>
      </c>
      <c r="CJ42" s="47" t="str">
        <f t="shared" si="186"/>
        <v>13</v>
      </c>
      <c r="CK42" s="47" t="str">
        <f t="shared" si="187"/>
        <v>59</v>
      </c>
      <c r="CL42" s="47" t="str">
        <f t="shared" si="188"/>
        <v>54</v>
      </c>
      <c r="CM42" s="48" t="s">
        <v>999</v>
      </c>
      <c r="CN42" s="49" t="str">
        <f t="shared" si="189"/>
        <v>13:59:54</v>
      </c>
      <c r="CO42" s="47" t="str">
        <f t="shared" si="190"/>
        <v>14</v>
      </c>
      <c r="CP42" s="47" t="str">
        <f t="shared" si="191"/>
        <v>07</v>
      </c>
      <c r="CQ42" s="47" t="str">
        <f t="shared" si="192"/>
        <v>10</v>
      </c>
      <c r="CR42" s="48" t="s">
        <v>1000</v>
      </c>
      <c r="CS42" s="49" t="str">
        <f t="shared" si="193"/>
        <v>14:07:10</v>
      </c>
      <c r="CT42" s="107">
        <f t="shared" si="194"/>
        <v>4.5520833333333344E-2</v>
      </c>
      <c r="CU42" s="366">
        <f t="shared" si="195"/>
        <v>5.046296296296271E-3</v>
      </c>
      <c r="CV42" s="107">
        <f t="shared" si="196"/>
        <v>5.0567129629629615E-2</v>
      </c>
      <c r="CW42" s="52">
        <f t="shared" si="197"/>
        <v>18.306636155606405</v>
      </c>
      <c r="CX42" s="52">
        <f t="shared" si="198"/>
        <v>16.479743648432137</v>
      </c>
      <c r="CY42" s="58"/>
      <c r="CZ42" s="59">
        <f t="shared" ref="CZ42:CZ48" si="205">$DC$40/(MINUTE(DC42)/60+HOUR(DC42)+SECOND(DC42)/3600)</f>
        <v>18.46864178530204</v>
      </c>
      <c r="DA42" s="421">
        <f>$DC$40/(MINUTE(DB42)/60+HOUR(DB42)+SECOND(DB42)/3600)</f>
        <v>18.976082229689663</v>
      </c>
      <c r="DB42" s="61">
        <f t="shared" si="199"/>
        <v>0.17565972222222193</v>
      </c>
      <c r="DC42" s="61">
        <f t="shared" si="200"/>
        <v>0.18048611111111079</v>
      </c>
      <c r="DD42" s="62"/>
      <c r="DE42" s="63">
        <f>DE41</f>
        <v>80</v>
      </c>
      <c r="DF42" s="64">
        <f>MINUTE(DB42)/60+HOUR(DB42)+SECOND(DB42)/3600</f>
        <v>4.2158333333333333</v>
      </c>
      <c r="DG42" s="64">
        <f>MINUTE(DC42)/60+HOUR(DC42)+SECOND(DC42)/3600</f>
        <v>4.3316666666666661</v>
      </c>
      <c r="DH42" s="16">
        <f>DH41-5</f>
        <v>195</v>
      </c>
      <c r="DI42" s="16">
        <f t="shared" ref="DI42:DI48" si="206">-(SECOND(CN42-$CN$41)/60+MINUTE(CN42-$CN$41)+HOUR(CN42-$CN$41)*60)</f>
        <v>-7.2333333333333334</v>
      </c>
      <c r="DJ42" s="65">
        <f>IF((DE42+DH42+DI42)&lt;DE42,DE42,DE42+DH42+DI42)</f>
        <v>267.76666666666665</v>
      </c>
      <c r="DK42" s="65">
        <f>IF(CN42&gt;$DE$25,0,DJ42)</f>
        <v>267.76666666666665</v>
      </c>
      <c r="DL42" s="65">
        <f t="shared" si="201"/>
        <v>267.76666666666665</v>
      </c>
      <c r="DM42" s="65">
        <f t="shared" si="202"/>
        <v>267.76666666666665</v>
      </c>
      <c r="DN42" s="65">
        <f t="shared" si="203"/>
        <v>267.76666666666665</v>
      </c>
      <c r="DO42" s="65">
        <f>IF((BO42&gt;$DM$7),0,DK42)</f>
        <v>267.76666666666665</v>
      </c>
      <c r="DP42" s="65">
        <f>IF((CE42&gt;$DN$7),0,DK42)</f>
        <v>267.76666666666665</v>
      </c>
      <c r="DQ42" s="65">
        <f>IF((CU42&gt;$DM$7),0,DK42)</f>
        <v>267.76666666666665</v>
      </c>
      <c r="DR42" s="134">
        <f>DL42*DM42*DN42*DO42*DP42*DQ42/DL42/DM42/DN42/DP42/DQ42</f>
        <v>267.76666666666665</v>
      </c>
    </row>
    <row r="43" spans="1:123" s="67" customFormat="1">
      <c r="A43" s="212">
        <f t="shared" ref="A43:A60" si="207">A42+1</f>
        <v>3</v>
      </c>
      <c r="B43" s="101">
        <f t="shared" si="204"/>
        <v>80</v>
      </c>
      <c r="C43" s="102">
        <v>162</v>
      </c>
      <c r="D43" s="103" t="s">
        <v>440</v>
      </c>
      <c r="E43" s="104" t="s">
        <v>441</v>
      </c>
      <c r="F43" s="284" t="s">
        <v>459</v>
      </c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6">
        <v>0.35416666666666702</v>
      </c>
      <c r="X43" s="47" t="str">
        <f t="shared" si="159"/>
        <v>09</v>
      </c>
      <c r="Y43" s="47" t="str">
        <f t="shared" si="160"/>
        <v>57</v>
      </c>
      <c r="Z43" s="47" t="str">
        <f t="shared" si="161"/>
        <v>40</v>
      </c>
      <c r="AA43" s="105" t="s">
        <v>651</v>
      </c>
      <c r="AB43" s="49" t="str">
        <f t="shared" si="162"/>
        <v>09:57:40</v>
      </c>
      <c r="AC43" s="47" t="str">
        <f t="shared" si="163"/>
        <v>10</v>
      </c>
      <c r="AD43" s="47" t="str">
        <f t="shared" si="164"/>
        <v>04</v>
      </c>
      <c r="AE43" s="47" t="str">
        <f t="shared" si="165"/>
        <v>40</v>
      </c>
      <c r="AF43" s="291" t="s">
        <v>652</v>
      </c>
      <c r="AG43" s="49" t="str">
        <f t="shared" si="166"/>
        <v>10:04:40</v>
      </c>
      <c r="AH43" s="50">
        <f t="shared" si="167"/>
        <v>6.0879629629629228E-2</v>
      </c>
      <c r="AI43" s="57">
        <f t="shared" si="168"/>
        <v>4.8611111111111494E-3</v>
      </c>
      <c r="AJ43" s="50">
        <f t="shared" si="169"/>
        <v>6.5740740740740378E-2</v>
      </c>
      <c r="AK43" s="52">
        <f t="shared" si="170"/>
        <v>20.532319391634982</v>
      </c>
      <c r="AL43" s="52">
        <f t="shared" si="171"/>
        <v>19.014084507042256</v>
      </c>
      <c r="AM43" s="106">
        <f t="shared" si="6"/>
        <v>0.44074074074074071</v>
      </c>
      <c r="AN43" s="47" t="str">
        <f t="shared" si="172"/>
        <v>11</v>
      </c>
      <c r="AO43" s="47" t="str">
        <f t="shared" si="173"/>
        <v>49</v>
      </c>
      <c r="AP43" s="47" t="str">
        <f t="shared" si="174"/>
        <v>46</v>
      </c>
      <c r="AQ43" s="48" t="s">
        <v>653</v>
      </c>
      <c r="AR43" s="49" t="str">
        <f t="shared" si="175"/>
        <v>11:49:46</v>
      </c>
      <c r="AS43" s="47" t="str">
        <f t="shared" si="176"/>
        <v>11</v>
      </c>
      <c r="AT43" s="47" t="str">
        <f t="shared" si="177"/>
        <v>58</v>
      </c>
      <c r="AU43" s="47" t="str">
        <f t="shared" si="178"/>
        <v>37</v>
      </c>
      <c r="AV43" s="48" t="s">
        <v>654</v>
      </c>
      <c r="AW43" s="49" t="str">
        <f t="shared" si="179"/>
        <v>11:58:37</v>
      </c>
      <c r="AX43" s="111">
        <f t="shared" si="180"/>
        <v>5.2152777777777826E-2</v>
      </c>
      <c r="AY43" s="109">
        <f t="shared" si="181"/>
        <v>6.1458333333333504E-3</v>
      </c>
      <c r="AZ43" s="107">
        <f t="shared" si="182"/>
        <v>5.8298611111111176E-2</v>
      </c>
      <c r="BA43" s="52">
        <f t="shared" si="183"/>
        <v>23.968042609853526</v>
      </c>
      <c r="BB43" s="52">
        <f t="shared" si="184"/>
        <v>21.44133412745682</v>
      </c>
      <c r="BC43" s="117"/>
      <c r="BD43" s="117"/>
      <c r="BE43" s="117"/>
      <c r="BF43" s="117"/>
      <c r="BG43" s="117"/>
      <c r="BH43" s="117"/>
      <c r="BI43" s="117"/>
      <c r="BJ43" s="117"/>
      <c r="BK43" s="117"/>
      <c r="BL43" s="308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08">
        <f t="shared" si="185"/>
        <v>0.52681712962962968</v>
      </c>
      <c r="CJ43" s="47" t="str">
        <f t="shared" si="186"/>
        <v>14</v>
      </c>
      <c r="CK43" s="47" t="str">
        <f t="shared" si="187"/>
        <v>05</v>
      </c>
      <c r="CL43" s="47" t="str">
        <f t="shared" si="188"/>
        <v>26</v>
      </c>
      <c r="CM43" s="48" t="s">
        <v>935</v>
      </c>
      <c r="CN43" s="49" t="str">
        <f t="shared" si="189"/>
        <v>14:05:26</v>
      </c>
      <c r="CO43" s="47" t="str">
        <f t="shared" si="190"/>
        <v>14</v>
      </c>
      <c r="CP43" s="47" t="str">
        <f t="shared" si="191"/>
        <v>15</v>
      </c>
      <c r="CQ43" s="47" t="str">
        <f t="shared" si="192"/>
        <v>30</v>
      </c>
      <c r="CR43" s="48" t="s">
        <v>936</v>
      </c>
      <c r="CS43" s="49" t="str">
        <f t="shared" si="193"/>
        <v>14:15:30</v>
      </c>
      <c r="CT43" s="107">
        <f t="shared" si="194"/>
        <v>6.0289351851851802E-2</v>
      </c>
      <c r="CU43" s="366">
        <f t="shared" si="195"/>
        <v>6.9907407407406863E-3</v>
      </c>
      <c r="CV43" s="107">
        <f t="shared" si="196"/>
        <v>6.7280092592592489E-2</v>
      </c>
      <c r="CW43" s="52">
        <f t="shared" si="197"/>
        <v>13.82223075446343</v>
      </c>
      <c r="CX43" s="52">
        <f t="shared" si="198"/>
        <v>12.386031309134697</v>
      </c>
      <c r="CY43" s="58"/>
      <c r="CZ43" s="59">
        <f t="shared" si="205"/>
        <v>18.083636820293858</v>
      </c>
      <c r="DA43" s="421">
        <f>$DC$40/(MINUTE(DB43)/60+HOUR(DB43)+SECOND(DB43)/3600)</f>
        <v>19.232053422370619</v>
      </c>
      <c r="DB43" s="61">
        <f t="shared" si="199"/>
        <v>0.17332175925925886</v>
      </c>
      <c r="DC43" s="61">
        <f t="shared" si="200"/>
        <v>0.18432870370370336</v>
      </c>
      <c r="DD43" s="62"/>
      <c r="DE43" s="63">
        <f t="shared" ref="DE43:DE51" si="208">DE42</f>
        <v>80</v>
      </c>
      <c r="DF43" s="64">
        <f t="shared" ref="DF43:DF48" si="209">MINUTE(DB43)/60+HOUR(DB43)+SECOND(DB43)/3600</f>
        <v>4.1597222222222223</v>
      </c>
      <c r="DG43" s="64">
        <f t="shared" ref="DG43:DG48" si="210">MINUTE(DC43)/60+HOUR(DC43)+SECOND(DC43)/3600</f>
        <v>4.4238888888888894</v>
      </c>
      <c r="DH43" s="16">
        <f t="shared" ref="DH43:DH51" si="211">DH42-5</f>
        <v>190</v>
      </c>
      <c r="DI43" s="16">
        <f t="shared" si="206"/>
        <v>-12.766666666666667</v>
      </c>
      <c r="DJ43" s="65">
        <f t="shared" ref="DJ43:DJ48" si="212">IF((DE43+DH43+DI43)&lt;DE43,DE43,DE43+DH43+DI43)</f>
        <v>257.23333333333335</v>
      </c>
      <c r="DK43" s="65">
        <f t="shared" ref="DK43:DK48" si="213">IF(CN43&gt;$DE$25,0,DJ43)</f>
        <v>257.23333333333335</v>
      </c>
      <c r="DL43" s="65">
        <f t="shared" si="201"/>
        <v>257.23333333333335</v>
      </c>
      <c r="DM43" s="65">
        <f t="shared" si="202"/>
        <v>257.23333333333335</v>
      </c>
      <c r="DN43" s="65">
        <f t="shared" si="203"/>
        <v>257.23333333333335</v>
      </c>
      <c r="DO43" s="65">
        <f t="shared" ref="DO43:DO48" si="214">IF((BO43&gt;$DM$7),0,DK43)</f>
        <v>257.23333333333335</v>
      </c>
      <c r="DP43" s="65">
        <f t="shared" ref="DP43:DP48" si="215">IF((CE43&gt;$DN$7),0,DK43)</f>
        <v>257.23333333333335</v>
      </c>
      <c r="DQ43" s="65">
        <f t="shared" ref="DQ43:DQ48" si="216">IF((CU43&gt;$DM$7),0,DK43)</f>
        <v>257.23333333333335</v>
      </c>
      <c r="DR43" s="134">
        <f t="shared" ref="DR43:DR48" si="217">DL43*DM43*DN43*DO43*DP43*DQ43/DL43/DM43/DN43/DP43/DQ43</f>
        <v>257.23333333333335</v>
      </c>
      <c r="DS43" s="66"/>
    </row>
    <row r="44" spans="1:123" s="355" customFormat="1">
      <c r="A44" s="212">
        <f t="shared" si="207"/>
        <v>4</v>
      </c>
      <c r="B44" s="101">
        <f t="shared" si="204"/>
        <v>80</v>
      </c>
      <c r="C44" s="102">
        <v>249</v>
      </c>
      <c r="D44" s="103" t="s">
        <v>250</v>
      </c>
      <c r="E44" s="104" t="s">
        <v>251</v>
      </c>
      <c r="F44" s="283" t="s">
        <v>459</v>
      </c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46">
        <v>0.35416666666666702</v>
      </c>
      <c r="X44" s="47" t="str">
        <f t="shared" si="159"/>
        <v>09</v>
      </c>
      <c r="Y44" s="47" t="str">
        <f t="shared" si="160"/>
        <v>57</v>
      </c>
      <c r="Z44" s="47" t="str">
        <f t="shared" si="161"/>
        <v>38</v>
      </c>
      <c r="AA44" s="105" t="s">
        <v>643</v>
      </c>
      <c r="AB44" s="49" t="str">
        <f t="shared" si="162"/>
        <v>09:57:38</v>
      </c>
      <c r="AC44" s="47" t="str">
        <f t="shared" si="163"/>
        <v>10</v>
      </c>
      <c r="AD44" s="47" t="str">
        <f t="shared" si="164"/>
        <v>01</v>
      </c>
      <c r="AE44" s="47" t="str">
        <f t="shared" si="165"/>
        <v>57</v>
      </c>
      <c r="AF44" s="291" t="s">
        <v>644</v>
      </c>
      <c r="AG44" s="49" t="str">
        <f t="shared" si="166"/>
        <v>10:01:57</v>
      </c>
      <c r="AH44" s="50">
        <f t="shared" si="167"/>
        <v>6.0856481481481095E-2</v>
      </c>
      <c r="AI44" s="57">
        <f t="shared" si="168"/>
        <v>2.9976851851852282E-3</v>
      </c>
      <c r="AJ44" s="50">
        <f t="shared" si="169"/>
        <v>6.3854166666666323E-2</v>
      </c>
      <c r="AK44" s="52">
        <f t="shared" si="170"/>
        <v>20.540129326740203</v>
      </c>
      <c r="AL44" s="52">
        <f t="shared" si="171"/>
        <v>19.575856443719413</v>
      </c>
      <c r="AM44" s="106">
        <f t="shared" si="6"/>
        <v>0.43885416666666666</v>
      </c>
      <c r="AN44" s="47" t="str">
        <f t="shared" si="172"/>
        <v>12</v>
      </c>
      <c r="AO44" s="47" t="str">
        <f t="shared" si="173"/>
        <v>16</v>
      </c>
      <c r="AP44" s="47" t="str">
        <f t="shared" si="174"/>
        <v>18</v>
      </c>
      <c r="AQ44" s="48" t="s">
        <v>645</v>
      </c>
      <c r="AR44" s="49" t="str">
        <f t="shared" si="175"/>
        <v>12:16:18</v>
      </c>
      <c r="AS44" s="47" t="str">
        <f t="shared" si="176"/>
        <v>12</v>
      </c>
      <c r="AT44" s="47" t="str">
        <f t="shared" si="177"/>
        <v>21</v>
      </c>
      <c r="AU44" s="47" t="str">
        <f t="shared" si="178"/>
        <v>35</v>
      </c>
      <c r="AV44" s="48" t="s">
        <v>646</v>
      </c>
      <c r="AW44" s="49" t="str">
        <f t="shared" si="179"/>
        <v>12:21:35</v>
      </c>
      <c r="AX44" s="111">
        <f t="shared" si="180"/>
        <v>7.2465277777777781E-2</v>
      </c>
      <c r="AY44" s="109">
        <f t="shared" si="181"/>
        <v>3.6689814814815369E-3</v>
      </c>
      <c r="AZ44" s="107">
        <f t="shared" si="182"/>
        <v>7.6134259259259318E-2</v>
      </c>
      <c r="BA44" s="52">
        <f t="shared" si="183"/>
        <v>17.249640632486823</v>
      </c>
      <c r="BB44" s="52">
        <f t="shared" si="184"/>
        <v>16.418364244451201</v>
      </c>
      <c r="BC44" s="117"/>
      <c r="BD44" s="117"/>
      <c r="BE44" s="117"/>
      <c r="BF44" s="117"/>
      <c r="BG44" s="117"/>
      <c r="BH44" s="117"/>
      <c r="BI44" s="117"/>
      <c r="BJ44" s="117"/>
      <c r="BK44" s="117"/>
      <c r="BL44" s="308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08">
        <f t="shared" si="185"/>
        <v>0.54276620370370376</v>
      </c>
      <c r="CJ44" s="47" t="str">
        <f t="shared" si="186"/>
        <v>14</v>
      </c>
      <c r="CK44" s="47" t="str">
        <f t="shared" si="187"/>
        <v>11</v>
      </c>
      <c r="CL44" s="47" t="str">
        <f t="shared" si="188"/>
        <v>07</v>
      </c>
      <c r="CM44" s="48" t="s">
        <v>1001</v>
      </c>
      <c r="CN44" s="49" t="str">
        <f t="shared" si="189"/>
        <v>14:11:07</v>
      </c>
      <c r="CO44" s="47" t="str">
        <f t="shared" si="190"/>
        <v>14</v>
      </c>
      <c r="CP44" s="47" t="str">
        <f t="shared" si="191"/>
        <v>34</v>
      </c>
      <c r="CQ44" s="47" t="str">
        <f t="shared" si="192"/>
        <v>08</v>
      </c>
      <c r="CR44" s="48" t="s">
        <v>1002</v>
      </c>
      <c r="CS44" s="49" t="str">
        <f t="shared" si="193"/>
        <v>14:34:08</v>
      </c>
      <c r="CT44" s="107">
        <f t="shared" si="194"/>
        <v>4.8287037037036962E-2</v>
      </c>
      <c r="CU44" s="366">
        <f t="shared" si="195"/>
        <v>1.5983796296296315E-2</v>
      </c>
      <c r="CV44" s="107">
        <f t="shared" si="196"/>
        <v>6.4270833333333277E-2</v>
      </c>
      <c r="CW44" s="52">
        <f t="shared" si="197"/>
        <v>17.257909875359541</v>
      </c>
      <c r="CX44" s="52">
        <f t="shared" si="198"/>
        <v>12.965964343598054</v>
      </c>
      <c r="CY44" s="58"/>
      <c r="CZ44" s="59">
        <f t="shared" si="205"/>
        <v>17.70455523452388</v>
      </c>
      <c r="DA44" s="421">
        <f t="shared" ref="DA44:DA48" si="218">$DC$40/(MINUTE(DB44)/60+HOUR(DB44)+SECOND(DB44)/3600)</f>
        <v>18.354470715696898</v>
      </c>
      <c r="DB44" s="61">
        <f t="shared" si="199"/>
        <v>0.18160879629629584</v>
      </c>
      <c r="DC44" s="61">
        <f t="shared" si="200"/>
        <v>0.1882754629629626</v>
      </c>
      <c r="DD44" s="62"/>
      <c r="DE44" s="63">
        <f t="shared" si="208"/>
        <v>80</v>
      </c>
      <c r="DF44" s="64">
        <f t="shared" si="209"/>
        <v>4.3586111111111103</v>
      </c>
      <c r="DG44" s="64">
        <f t="shared" si="210"/>
        <v>4.5186111111111114</v>
      </c>
      <c r="DH44" s="16">
        <f t="shared" si="211"/>
        <v>185</v>
      </c>
      <c r="DI44" s="16">
        <f t="shared" si="206"/>
        <v>-18.45</v>
      </c>
      <c r="DJ44" s="65">
        <f t="shared" si="212"/>
        <v>246.55</v>
      </c>
      <c r="DK44" s="65">
        <f t="shared" si="213"/>
        <v>246.55</v>
      </c>
      <c r="DL44" s="65">
        <f t="shared" si="201"/>
        <v>246.55</v>
      </c>
      <c r="DM44" s="65">
        <f t="shared" si="202"/>
        <v>246.55</v>
      </c>
      <c r="DN44" s="65">
        <f t="shared" si="203"/>
        <v>246.55</v>
      </c>
      <c r="DO44" s="65">
        <f t="shared" si="214"/>
        <v>246.55</v>
      </c>
      <c r="DP44" s="65">
        <f t="shared" si="215"/>
        <v>246.55</v>
      </c>
      <c r="DQ44" s="65">
        <f t="shared" si="216"/>
        <v>246.55</v>
      </c>
      <c r="DR44" s="134">
        <f t="shared" si="217"/>
        <v>246.55</v>
      </c>
    </row>
    <row r="45" spans="1:123" s="355" customFormat="1">
      <c r="A45" s="212">
        <f t="shared" si="207"/>
        <v>5</v>
      </c>
      <c r="B45" s="101">
        <f t="shared" si="204"/>
        <v>80</v>
      </c>
      <c r="C45" s="102">
        <v>152</v>
      </c>
      <c r="D45" s="103" t="s">
        <v>268</v>
      </c>
      <c r="E45" s="104" t="s">
        <v>269</v>
      </c>
      <c r="F45" s="284" t="s">
        <v>459</v>
      </c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46">
        <v>0.35416666666666669</v>
      </c>
      <c r="X45" s="47" t="str">
        <f t="shared" si="159"/>
        <v>09</v>
      </c>
      <c r="Y45" s="47" t="str">
        <f t="shared" si="160"/>
        <v>57</v>
      </c>
      <c r="Z45" s="47" t="str">
        <f t="shared" si="161"/>
        <v>00</v>
      </c>
      <c r="AA45" s="105" t="s">
        <v>647</v>
      </c>
      <c r="AB45" s="49" t="str">
        <f t="shared" si="162"/>
        <v>09:57:00</v>
      </c>
      <c r="AC45" s="47" t="str">
        <f t="shared" si="163"/>
        <v>10</v>
      </c>
      <c r="AD45" s="47" t="str">
        <f t="shared" si="164"/>
        <v>03</v>
      </c>
      <c r="AE45" s="47" t="str">
        <f t="shared" si="165"/>
        <v>00</v>
      </c>
      <c r="AF45" s="291" t="s">
        <v>648</v>
      </c>
      <c r="AG45" s="49" t="str">
        <f t="shared" si="166"/>
        <v>10:03:00</v>
      </c>
      <c r="AH45" s="50">
        <f t="shared" si="167"/>
        <v>6.0416666666666619E-2</v>
      </c>
      <c r="AI45" s="57">
        <f t="shared" si="168"/>
        <v>4.1666666666667074E-3</v>
      </c>
      <c r="AJ45" s="50">
        <f t="shared" si="169"/>
        <v>6.4583333333333326E-2</v>
      </c>
      <c r="AK45" s="52">
        <f t="shared" si="170"/>
        <v>20.689655172413794</v>
      </c>
      <c r="AL45" s="52">
        <f t="shared" si="171"/>
        <v>19.35483870967742</v>
      </c>
      <c r="AM45" s="106">
        <f t="shared" si="6"/>
        <v>0.43958333333333333</v>
      </c>
      <c r="AN45" s="47" t="str">
        <f t="shared" si="172"/>
        <v>12</v>
      </c>
      <c r="AO45" s="47" t="str">
        <f t="shared" si="173"/>
        <v>16</v>
      </c>
      <c r="AP45" s="47" t="str">
        <f t="shared" si="174"/>
        <v>48</v>
      </c>
      <c r="AQ45" s="48" t="s">
        <v>649</v>
      </c>
      <c r="AR45" s="49" t="str">
        <f t="shared" si="175"/>
        <v>12:16:48</v>
      </c>
      <c r="AS45" s="47" t="str">
        <f t="shared" si="176"/>
        <v>12</v>
      </c>
      <c r="AT45" s="47" t="str">
        <f t="shared" si="177"/>
        <v>20</v>
      </c>
      <c r="AU45" s="47" t="str">
        <f t="shared" si="178"/>
        <v>44</v>
      </c>
      <c r="AV45" s="48" t="s">
        <v>650</v>
      </c>
      <c r="AW45" s="49" t="str">
        <f t="shared" si="179"/>
        <v>12:20:44</v>
      </c>
      <c r="AX45" s="111">
        <f t="shared" si="180"/>
        <v>7.2083333333333277E-2</v>
      </c>
      <c r="AY45" s="109">
        <f t="shared" si="181"/>
        <v>2.7314814814816124E-3</v>
      </c>
      <c r="AZ45" s="107">
        <f t="shared" si="182"/>
        <v>7.4814814814814889E-2</v>
      </c>
      <c r="BA45" s="52">
        <f t="shared" si="183"/>
        <v>17.341040462427742</v>
      </c>
      <c r="BB45" s="52">
        <f t="shared" si="184"/>
        <v>16.707920792079211</v>
      </c>
      <c r="BC45" s="117"/>
      <c r="BD45" s="117"/>
      <c r="BE45" s="117"/>
      <c r="BF45" s="117"/>
      <c r="BG45" s="117"/>
      <c r="BH45" s="117"/>
      <c r="BI45" s="117"/>
      <c r="BJ45" s="117"/>
      <c r="BK45" s="117"/>
      <c r="BL45" s="308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08">
        <f t="shared" si="185"/>
        <v>0.54217592592592601</v>
      </c>
      <c r="CJ45" s="47" t="str">
        <f t="shared" si="186"/>
        <v>14</v>
      </c>
      <c r="CK45" s="47" t="str">
        <f t="shared" si="187"/>
        <v>11</v>
      </c>
      <c r="CL45" s="47" t="str">
        <f t="shared" si="188"/>
        <v>54</v>
      </c>
      <c r="CM45" s="48" t="s">
        <v>933</v>
      </c>
      <c r="CN45" s="49" t="str">
        <f t="shared" si="189"/>
        <v>14:11:54</v>
      </c>
      <c r="CO45" s="47" t="str">
        <f t="shared" si="190"/>
        <v>14</v>
      </c>
      <c r="CP45" s="47" t="str">
        <f t="shared" si="191"/>
        <v>16</v>
      </c>
      <c r="CQ45" s="47" t="str">
        <f t="shared" si="192"/>
        <v>19</v>
      </c>
      <c r="CR45" s="48" t="s">
        <v>934</v>
      </c>
      <c r="CS45" s="49" t="str">
        <f t="shared" si="193"/>
        <v>14:16:19</v>
      </c>
      <c r="CT45" s="107">
        <f t="shared" si="194"/>
        <v>4.9421296296296213E-2</v>
      </c>
      <c r="CU45" s="366">
        <f t="shared" si="195"/>
        <v>3.067129629629628E-3</v>
      </c>
      <c r="CV45" s="107">
        <f t="shared" si="196"/>
        <v>5.2488425925925841E-2</v>
      </c>
      <c r="CW45" s="52">
        <f t="shared" si="197"/>
        <v>16.861826697892273</v>
      </c>
      <c r="CX45" s="52">
        <f t="shared" si="198"/>
        <v>15.87651598676957</v>
      </c>
      <c r="CY45" s="58"/>
      <c r="CZ45" s="59">
        <f t="shared" si="205"/>
        <v>17.653549098933432</v>
      </c>
      <c r="DA45" s="421">
        <f t="shared" si="218"/>
        <v>18.322941850108158</v>
      </c>
      <c r="DB45" s="61">
        <f t="shared" si="199"/>
        <v>0.18192129629629611</v>
      </c>
      <c r="DC45" s="61">
        <f t="shared" si="200"/>
        <v>0.18881944444444443</v>
      </c>
      <c r="DD45" s="62"/>
      <c r="DE45" s="63">
        <f t="shared" si="208"/>
        <v>80</v>
      </c>
      <c r="DF45" s="64">
        <f t="shared" si="209"/>
        <v>4.3661111111111106</v>
      </c>
      <c r="DG45" s="64">
        <f t="shared" si="210"/>
        <v>4.5316666666666663</v>
      </c>
      <c r="DH45" s="16">
        <f t="shared" si="211"/>
        <v>180</v>
      </c>
      <c r="DI45" s="16">
        <f t="shared" si="206"/>
        <v>-19.233333333333334</v>
      </c>
      <c r="DJ45" s="65">
        <f t="shared" si="212"/>
        <v>240.76666666666665</v>
      </c>
      <c r="DK45" s="65">
        <f t="shared" si="213"/>
        <v>240.76666666666665</v>
      </c>
      <c r="DL45" s="65">
        <f t="shared" si="201"/>
        <v>240.76666666666665</v>
      </c>
      <c r="DM45" s="65">
        <f t="shared" si="202"/>
        <v>240.76666666666665</v>
      </c>
      <c r="DN45" s="65">
        <f t="shared" si="203"/>
        <v>240.76666666666665</v>
      </c>
      <c r="DO45" s="65">
        <f t="shared" si="214"/>
        <v>240.76666666666665</v>
      </c>
      <c r="DP45" s="65">
        <f t="shared" si="215"/>
        <v>240.76666666666665</v>
      </c>
      <c r="DQ45" s="65">
        <f t="shared" si="216"/>
        <v>240.76666666666665</v>
      </c>
      <c r="DR45" s="134">
        <f t="shared" si="217"/>
        <v>240.76666666666662</v>
      </c>
    </row>
    <row r="46" spans="1:123" s="67" customFormat="1">
      <c r="A46" s="212">
        <f t="shared" si="207"/>
        <v>6</v>
      </c>
      <c r="B46" s="101">
        <f t="shared" si="204"/>
        <v>80</v>
      </c>
      <c r="C46" s="102">
        <v>165</v>
      </c>
      <c r="D46" s="103" t="s">
        <v>568</v>
      </c>
      <c r="E46" s="104" t="s">
        <v>569</v>
      </c>
      <c r="F46" s="436" t="s">
        <v>459</v>
      </c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46">
        <v>0.35416666666666702</v>
      </c>
      <c r="X46" s="47" t="str">
        <f t="shared" si="159"/>
        <v>10</v>
      </c>
      <c r="Y46" s="47" t="str">
        <f t="shared" si="160"/>
        <v>02</v>
      </c>
      <c r="Z46" s="47" t="str">
        <f t="shared" si="161"/>
        <v>44</v>
      </c>
      <c r="AA46" s="105" t="s">
        <v>570</v>
      </c>
      <c r="AB46" s="49" t="str">
        <f t="shared" si="162"/>
        <v>10:02:44</v>
      </c>
      <c r="AC46" s="47" t="str">
        <f t="shared" si="163"/>
        <v>10</v>
      </c>
      <c r="AD46" s="47" t="str">
        <f t="shared" si="164"/>
        <v>08</v>
      </c>
      <c r="AE46" s="47" t="str">
        <f t="shared" si="165"/>
        <v>54</v>
      </c>
      <c r="AF46" s="291" t="s">
        <v>571</v>
      </c>
      <c r="AG46" s="49" t="str">
        <f t="shared" si="166"/>
        <v>10:08:54</v>
      </c>
      <c r="AH46" s="50">
        <f t="shared" si="167"/>
        <v>6.4398148148147816E-2</v>
      </c>
      <c r="AI46" s="340">
        <f t="shared" si="168"/>
        <v>4.2824074074073737E-3</v>
      </c>
      <c r="AJ46" s="50">
        <f t="shared" si="169"/>
        <v>6.8680555555555189E-2</v>
      </c>
      <c r="AK46" s="52">
        <f t="shared" si="170"/>
        <v>19.410496046010067</v>
      </c>
      <c r="AL46" s="52">
        <f t="shared" si="171"/>
        <v>18.200202224469162</v>
      </c>
      <c r="AM46" s="106">
        <f t="shared" si="6"/>
        <v>0.44368055555555552</v>
      </c>
      <c r="AN46" s="47" t="str">
        <f t="shared" si="172"/>
        <v>12</v>
      </c>
      <c r="AO46" s="47" t="str">
        <f t="shared" si="173"/>
        <v>09</v>
      </c>
      <c r="AP46" s="47" t="str">
        <f t="shared" si="174"/>
        <v>58</v>
      </c>
      <c r="AQ46" s="48" t="s">
        <v>572</v>
      </c>
      <c r="AR46" s="49" t="str">
        <f t="shared" si="175"/>
        <v>12:09:58</v>
      </c>
      <c r="AS46" s="47" t="str">
        <f t="shared" si="176"/>
        <v>12</v>
      </c>
      <c r="AT46" s="47" t="str">
        <f t="shared" si="177"/>
        <v>20</v>
      </c>
      <c r="AU46" s="47" t="str">
        <f t="shared" si="178"/>
        <v>12</v>
      </c>
      <c r="AV46" s="48" t="s">
        <v>573</v>
      </c>
      <c r="AW46" s="49" t="str">
        <f t="shared" si="179"/>
        <v>12:20:12</v>
      </c>
      <c r="AX46" s="111">
        <f t="shared" si="180"/>
        <v>6.3240740740740709E-2</v>
      </c>
      <c r="AY46" s="109">
        <f t="shared" si="181"/>
        <v>7.1064814814815191E-3</v>
      </c>
      <c r="AZ46" s="107">
        <f t="shared" si="182"/>
        <v>7.0347222222222228E-2</v>
      </c>
      <c r="BA46" s="52">
        <f t="shared" si="183"/>
        <v>19.765739385065888</v>
      </c>
      <c r="BB46" s="52">
        <f t="shared" si="184"/>
        <v>17.769002961500494</v>
      </c>
      <c r="BC46" s="117"/>
      <c r="BD46" s="117"/>
      <c r="BE46" s="117"/>
      <c r="BF46" s="117"/>
      <c r="BG46" s="117"/>
      <c r="BH46" s="117"/>
      <c r="BI46" s="117"/>
      <c r="BJ46" s="117"/>
      <c r="BK46" s="117"/>
      <c r="BL46" s="308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08">
        <f t="shared" si="185"/>
        <v>0.54180555555555554</v>
      </c>
      <c r="CJ46" s="47" t="str">
        <f t="shared" si="186"/>
        <v>14</v>
      </c>
      <c r="CK46" s="47" t="str">
        <f t="shared" si="187"/>
        <v>17</v>
      </c>
      <c r="CL46" s="47" t="str">
        <f t="shared" si="188"/>
        <v>24</v>
      </c>
      <c r="CM46" s="48" t="s">
        <v>1003</v>
      </c>
      <c r="CN46" s="49" t="str">
        <f t="shared" si="189"/>
        <v>14:17:24</v>
      </c>
      <c r="CO46" s="47" t="str">
        <f t="shared" si="190"/>
        <v>14</v>
      </c>
      <c r="CP46" s="47" t="str">
        <f t="shared" si="191"/>
        <v>30</v>
      </c>
      <c r="CQ46" s="47" t="str">
        <f t="shared" si="192"/>
        <v>55</v>
      </c>
      <c r="CR46" s="48" t="s">
        <v>1004</v>
      </c>
      <c r="CS46" s="49" t="str">
        <f t="shared" si="193"/>
        <v>14:30:55</v>
      </c>
      <c r="CT46" s="107">
        <f t="shared" si="194"/>
        <v>5.3611111111111054E-2</v>
      </c>
      <c r="CU46" s="366">
        <f t="shared" si="195"/>
        <v>9.3865740740741721E-3</v>
      </c>
      <c r="CV46" s="107">
        <f t="shared" si="196"/>
        <v>6.2997685185185226E-2</v>
      </c>
      <c r="CW46" s="52">
        <f t="shared" si="197"/>
        <v>15.544041450777202</v>
      </c>
      <c r="CX46" s="52">
        <f t="shared" si="198"/>
        <v>13.227999265111151</v>
      </c>
      <c r="CY46" s="58"/>
      <c r="CZ46" s="59">
        <f t="shared" si="205"/>
        <v>17.303532804614274</v>
      </c>
      <c r="DA46" s="421">
        <f t="shared" si="218"/>
        <v>18.390804597701152</v>
      </c>
      <c r="DB46" s="61">
        <f t="shared" si="199"/>
        <v>0.18124999999999958</v>
      </c>
      <c r="DC46" s="61">
        <f t="shared" si="200"/>
        <v>0.19263888888888847</v>
      </c>
      <c r="DD46" s="62"/>
      <c r="DE46" s="63">
        <f t="shared" si="208"/>
        <v>80</v>
      </c>
      <c r="DF46" s="64">
        <f t="shared" si="209"/>
        <v>4.3499999999999996</v>
      </c>
      <c r="DG46" s="64">
        <f t="shared" si="210"/>
        <v>4.623333333333334</v>
      </c>
      <c r="DH46" s="16">
        <f t="shared" si="211"/>
        <v>175</v>
      </c>
      <c r="DI46" s="16">
        <f t="shared" si="206"/>
        <v>-24.733333333333334</v>
      </c>
      <c r="DJ46" s="65">
        <f t="shared" si="212"/>
        <v>230.26666666666665</v>
      </c>
      <c r="DK46" s="65">
        <f t="shared" si="213"/>
        <v>230.26666666666665</v>
      </c>
      <c r="DL46" s="65">
        <f t="shared" si="201"/>
        <v>230.26666666666665</v>
      </c>
      <c r="DM46" s="65">
        <f t="shared" si="202"/>
        <v>230.26666666666665</v>
      </c>
      <c r="DN46" s="65">
        <f t="shared" si="203"/>
        <v>230.26666666666665</v>
      </c>
      <c r="DO46" s="65">
        <f t="shared" si="214"/>
        <v>230.26666666666665</v>
      </c>
      <c r="DP46" s="65">
        <f t="shared" si="215"/>
        <v>230.26666666666665</v>
      </c>
      <c r="DQ46" s="65">
        <f t="shared" si="216"/>
        <v>230.26666666666665</v>
      </c>
      <c r="DR46" s="134">
        <f t="shared" si="217"/>
        <v>230.26666666666662</v>
      </c>
      <c r="DS46" s="66"/>
    </row>
    <row r="47" spans="1:123" s="67" customFormat="1">
      <c r="A47" s="212">
        <f t="shared" si="207"/>
        <v>7</v>
      </c>
      <c r="B47" s="101">
        <f t="shared" si="204"/>
        <v>80</v>
      </c>
      <c r="C47" s="102">
        <v>502</v>
      </c>
      <c r="D47" s="103" t="s">
        <v>278</v>
      </c>
      <c r="E47" s="104" t="s">
        <v>279</v>
      </c>
      <c r="F47" s="284" t="s">
        <v>459</v>
      </c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46">
        <v>0.35416666666666702</v>
      </c>
      <c r="X47" s="47" t="str">
        <f t="shared" si="159"/>
        <v>10</v>
      </c>
      <c r="Y47" s="47" t="str">
        <f t="shared" si="160"/>
        <v>03</v>
      </c>
      <c r="Z47" s="47" t="str">
        <f t="shared" si="161"/>
        <v>54</v>
      </c>
      <c r="AA47" s="105" t="s">
        <v>662</v>
      </c>
      <c r="AB47" s="49" t="str">
        <f t="shared" si="162"/>
        <v>10:03:54</v>
      </c>
      <c r="AC47" s="47" t="str">
        <f t="shared" si="163"/>
        <v>10</v>
      </c>
      <c r="AD47" s="47" t="str">
        <f t="shared" si="164"/>
        <v>10</v>
      </c>
      <c r="AE47" s="47" t="str">
        <f t="shared" si="165"/>
        <v>17</v>
      </c>
      <c r="AF47" s="291" t="s">
        <v>663</v>
      </c>
      <c r="AG47" s="49" t="str">
        <f t="shared" si="166"/>
        <v>10:10:17</v>
      </c>
      <c r="AH47" s="50">
        <f t="shared" si="167"/>
        <v>6.520833333333298E-2</v>
      </c>
      <c r="AI47" s="57">
        <f t="shared" si="168"/>
        <v>4.4328703703703232E-3</v>
      </c>
      <c r="AJ47" s="50">
        <f t="shared" si="169"/>
        <v>6.9641203703703303E-2</v>
      </c>
      <c r="AK47" s="52">
        <f t="shared" si="170"/>
        <v>19.16932907348243</v>
      </c>
      <c r="AL47" s="52">
        <f t="shared" si="171"/>
        <v>17.94914409174007</v>
      </c>
      <c r="AM47" s="106">
        <f t="shared" si="6"/>
        <v>0.44464120370370364</v>
      </c>
      <c r="AN47" s="47" t="str">
        <f t="shared" si="172"/>
        <v>12</v>
      </c>
      <c r="AO47" s="47" t="str">
        <f t="shared" si="173"/>
        <v>29</v>
      </c>
      <c r="AP47" s="47" t="str">
        <f t="shared" si="174"/>
        <v>12</v>
      </c>
      <c r="AQ47" s="48" t="s">
        <v>664</v>
      </c>
      <c r="AR47" s="49" t="str">
        <f t="shared" si="175"/>
        <v>12:29:12</v>
      </c>
      <c r="AS47" s="47" t="str">
        <f t="shared" si="176"/>
        <v>12</v>
      </c>
      <c r="AT47" s="47" t="str">
        <f t="shared" si="177"/>
        <v>37</v>
      </c>
      <c r="AU47" s="47" t="str">
        <f t="shared" si="178"/>
        <v>59</v>
      </c>
      <c r="AV47" s="48" t="s">
        <v>665</v>
      </c>
      <c r="AW47" s="49" t="str">
        <f t="shared" si="179"/>
        <v>12:37:59</v>
      </c>
      <c r="AX47" s="111">
        <f t="shared" si="180"/>
        <v>7.5636574074074092E-2</v>
      </c>
      <c r="AY47" s="109">
        <f t="shared" si="181"/>
        <v>6.0995370370371393E-3</v>
      </c>
      <c r="AZ47" s="107">
        <f t="shared" si="182"/>
        <v>8.1736111111111232E-2</v>
      </c>
      <c r="BA47" s="52">
        <f t="shared" si="183"/>
        <v>16.526396327467484</v>
      </c>
      <c r="BB47" s="52">
        <f t="shared" si="184"/>
        <v>15.293118096856414</v>
      </c>
      <c r="BC47" s="117"/>
      <c r="BD47" s="117"/>
      <c r="BE47" s="117"/>
      <c r="BF47" s="117"/>
      <c r="BG47" s="117"/>
      <c r="BH47" s="117"/>
      <c r="BI47" s="117"/>
      <c r="BJ47" s="117"/>
      <c r="BK47" s="117"/>
      <c r="BL47" s="308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08">
        <f t="shared" si="185"/>
        <v>0.55415509259259266</v>
      </c>
      <c r="CJ47" s="47" t="str">
        <f t="shared" si="186"/>
        <v>14</v>
      </c>
      <c r="CK47" s="47" t="str">
        <f t="shared" si="187"/>
        <v>43</v>
      </c>
      <c r="CL47" s="47" t="str">
        <f t="shared" si="188"/>
        <v>53</v>
      </c>
      <c r="CM47" s="48" t="s">
        <v>779</v>
      </c>
      <c r="CN47" s="49" t="str">
        <f t="shared" si="189"/>
        <v>14:43:53</v>
      </c>
      <c r="CO47" s="47" t="str">
        <f t="shared" si="190"/>
        <v>15</v>
      </c>
      <c r="CP47" s="47" t="str">
        <f t="shared" si="191"/>
        <v>08</v>
      </c>
      <c r="CQ47" s="47" t="str">
        <f t="shared" si="192"/>
        <v>59</v>
      </c>
      <c r="CR47" s="48" t="s">
        <v>123</v>
      </c>
      <c r="CS47" s="49" t="str">
        <f t="shared" si="193"/>
        <v>15:08:59</v>
      </c>
      <c r="CT47" s="107">
        <f t="shared" si="194"/>
        <v>5.9652777777777666E-2</v>
      </c>
      <c r="CU47" s="366">
        <f t="shared" si="195"/>
        <v>1.7430555555555616E-2</v>
      </c>
      <c r="CV47" s="107">
        <f t="shared" si="196"/>
        <v>7.7083333333333282E-2</v>
      </c>
      <c r="CW47" s="52">
        <f t="shared" si="197"/>
        <v>13.969732246798603</v>
      </c>
      <c r="CX47" s="52">
        <f t="shared" si="198"/>
        <v>10.810810810810811</v>
      </c>
      <c r="CY47" s="58"/>
      <c r="CZ47" s="59">
        <f t="shared" si="205"/>
        <v>15.795535567377833</v>
      </c>
      <c r="DA47" s="421">
        <f t="shared" si="218"/>
        <v>16.625295849448712</v>
      </c>
      <c r="DB47" s="61">
        <f t="shared" si="199"/>
        <v>0.20049768518518474</v>
      </c>
      <c r="DC47" s="61">
        <f t="shared" si="200"/>
        <v>0.2110300925925922</v>
      </c>
      <c r="DD47" s="62"/>
      <c r="DE47" s="63">
        <f t="shared" si="208"/>
        <v>80</v>
      </c>
      <c r="DF47" s="64">
        <f t="shared" si="209"/>
        <v>4.8119444444444444</v>
      </c>
      <c r="DG47" s="64">
        <f t="shared" si="210"/>
        <v>5.0647222222222217</v>
      </c>
      <c r="DH47" s="16">
        <f t="shared" si="211"/>
        <v>170</v>
      </c>
      <c r="DI47" s="16">
        <f t="shared" si="206"/>
        <v>-51.216666666666669</v>
      </c>
      <c r="DJ47" s="65">
        <f t="shared" si="212"/>
        <v>198.78333333333333</v>
      </c>
      <c r="DK47" s="65">
        <f t="shared" si="213"/>
        <v>198.78333333333333</v>
      </c>
      <c r="DL47" s="65">
        <f t="shared" si="201"/>
        <v>198.78333333333333</v>
      </c>
      <c r="DM47" s="65">
        <f t="shared" si="202"/>
        <v>198.78333333333333</v>
      </c>
      <c r="DN47" s="65">
        <f t="shared" si="203"/>
        <v>198.78333333333333</v>
      </c>
      <c r="DO47" s="65">
        <f t="shared" si="214"/>
        <v>198.78333333333333</v>
      </c>
      <c r="DP47" s="65">
        <f t="shared" si="215"/>
        <v>198.78333333333333</v>
      </c>
      <c r="DQ47" s="65">
        <f t="shared" si="216"/>
        <v>198.78333333333333</v>
      </c>
      <c r="DR47" s="134">
        <f t="shared" si="217"/>
        <v>198.78333333333336</v>
      </c>
      <c r="DS47" s="66"/>
    </row>
    <row r="48" spans="1:123" s="67" customFormat="1">
      <c r="A48" s="212">
        <f t="shared" si="207"/>
        <v>8</v>
      </c>
      <c r="B48" s="101">
        <f t="shared" si="204"/>
        <v>80</v>
      </c>
      <c r="C48" s="102">
        <v>403</v>
      </c>
      <c r="D48" s="103" t="s">
        <v>495</v>
      </c>
      <c r="E48" s="104" t="s">
        <v>496</v>
      </c>
      <c r="F48" s="436" t="s">
        <v>459</v>
      </c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46">
        <v>0.35416666666666702</v>
      </c>
      <c r="X48" s="47" t="str">
        <f t="shared" si="159"/>
        <v>10</v>
      </c>
      <c r="Y48" s="47" t="str">
        <f t="shared" si="160"/>
        <v>07</v>
      </c>
      <c r="Z48" s="47" t="str">
        <f t="shared" si="161"/>
        <v>52</v>
      </c>
      <c r="AA48" s="105" t="s">
        <v>497</v>
      </c>
      <c r="AB48" s="49" t="str">
        <f t="shared" si="162"/>
        <v>10:07:52</v>
      </c>
      <c r="AC48" s="47" t="str">
        <f t="shared" si="163"/>
        <v>10</v>
      </c>
      <c r="AD48" s="47" t="str">
        <f t="shared" si="164"/>
        <v>17</v>
      </c>
      <c r="AE48" s="47" t="str">
        <f t="shared" si="165"/>
        <v>56</v>
      </c>
      <c r="AF48" s="291" t="s">
        <v>498</v>
      </c>
      <c r="AG48" s="49" t="str">
        <f t="shared" si="166"/>
        <v>10:17:56</v>
      </c>
      <c r="AH48" s="50">
        <f t="shared" si="167"/>
        <v>6.7962962962962559E-2</v>
      </c>
      <c r="AI48" s="340">
        <f t="shared" si="168"/>
        <v>6.9907407407407973E-3</v>
      </c>
      <c r="AJ48" s="50">
        <f t="shared" si="169"/>
        <v>7.4953703703703356E-2</v>
      </c>
      <c r="AK48" s="52">
        <f t="shared" si="170"/>
        <v>18.392370572207085</v>
      </c>
      <c r="AL48" s="52">
        <f t="shared" si="171"/>
        <v>16.676961087090799</v>
      </c>
      <c r="AM48" s="106">
        <f t="shared" si="6"/>
        <v>0.44995370370370369</v>
      </c>
      <c r="AN48" s="47" t="str">
        <f t="shared" si="172"/>
        <v>12</v>
      </c>
      <c r="AO48" s="47" t="str">
        <f t="shared" si="173"/>
        <v>34</v>
      </c>
      <c r="AP48" s="47" t="str">
        <f t="shared" si="174"/>
        <v>35</v>
      </c>
      <c r="AQ48" s="48" t="s">
        <v>499</v>
      </c>
      <c r="AR48" s="49" t="str">
        <f t="shared" si="175"/>
        <v>12:34:35</v>
      </c>
      <c r="AS48" s="47" t="str">
        <f t="shared" si="176"/>
        <v>12</v>
      </c>
      <c r="AT48" s="47" t="str">
        <f t="shared" si="177"/>
        <v>41</v>
      </c>
      <c r="AU48" s="47" t="str">
        <f t="shared" si="178"/>
        <v>41</v>
      </c>
      <c r="AV48" s="48" t="s">
        <v>500</v>
      </c>
      <c r="AW48" s="49" t="str">
        <f t="shared" si="179"/>
        <v>12:41:41</v>
      </c>
      <c r="AX48" s="111">
        <f t="shared" si="180"/>
        <v>7.4062500000000031E-2</v>
      </c>
      <c r="AY48" s="109">
        <f t="shared" si="181"/>
        <v>4.9305555555555491E-3</v>
      </c>
      <c r="AZ48" s="107">
        <f t="shared" si="182"/>
        <v>7.899305555555558E-2</v>
      </c>
      <c r="BA48" s="52">
        <f t="shared" si="183"/>
        <v>16.877637130801688</v>
      </c>
      <c r="BB48" s="52">
        <f t="shared" si="184"/>
        <v>15.824175824175825</v>
      </c>
      <c r="BC48" s="117"/>
      <c r="BD48" s="117"/>
      <c r="BE48" s="117"/>
      <c r="BF48" s="117"/>
      <c r="BG48" s="117"/>
      <c r="BH48" s="117"/>
      <c r="BI48" s="117"/>
      <c r="BJ48" s="117"/>
      <c r="BK48" s="117"/>
      <c r="BL48" s="308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08">
        <f t="shared" si="185"/>
        <v>0.55672453703703706</v>
      </c>
      <c r="CJ48" s="47" t="str">
        <f t="shared" si="186"/>
        <v>14</v>
      </c>
      <c r="CK48" s="47" t="str">
        <f t="shared" si="187"/>
        <v>49</v>
      </c>
      <c r="CL48" s="47" t="str">
        <f t="shared" si="188"/>
        <v>37</v>
      </c>
      <c r="CM48" s="48" t="s">
        <v>925</v>
      </c>
      <c r="CN48" s="49" t="str">
        <f t="shared" si="189"/>
        <v>14:49:37</v>
      </c>
      <c r="CO48" s="47" t="str">
        <f t="shared" si="190"/>
        <v>14</v>
      </c>
      <c r="CP48" s="47" t="str">
        <f t="shared" si="191"/>
        <v>57</v>
      </c>
      <c r="CQ48" s="47" t="str">
        <f t="shared" si="192"/>
        <v>33</v>
      </c>
      <c r="CR48" s="48" t="s">
        <v>926</v>
      </c>
      <c r="CS48" s="49" t="str">
        <f t="shared" si="193"/>
        <v>14:57:33</v>
      </c>
      <c r="CT48" s="107">
        <f t="shared" si="194"/>
        <v>6.106481481481485E-2</v>
      </c>
      <c r="CU48" s="366">
        <f t="shared" si="195"/>
        <v>5.5092592592591583E-3</v>
      </c>
      <c r="CV48" s="107">
        <f t="shared" si="196"/>
        <v>6.6574074074074008E-2</v>
      </c>
      <c r="CW48" s="52">
        <f t="shared" si="197"/>
        <v>13.646702047005308</v>
      </c>
      <c r="CX48" s="52">
        <f t="shared" si="198"/>
        <v>12.517385257301807</v>
      </c>
      <c r="CY48" s="58"/>
      <c r="CZ48" s="59">
        <f t="shared" si="205"/>
        <v>15.503041395273724</v>
      </c>
      <c r="DA48" s="113">
        <f t="shared" si="218"/>
        <v>16.413062061890919</v>
      </c>
      <c r="DB48" s="61">
        <f t="shared" si="199"/>
        <v>0.20309027777777744</v>
      </c>
      <c r="DC48" s="61">
        <f t="shared" si="200"/>
        <v>0.21501157407407379</v>
      </c>
      <c r="DD48" s="62"/>
      <c r="DE48" s="63">
        <f t="shared" si="208"/>
        <v>80</v>
      </c>
      <c r="DF48" s="64">
        <f t="shared" si="209"/>
        <v>4.8741666666666674</v>
      </c>
      <c r="DG48" s="64">
        <f t="shared" si="210"/>
        <v>5.160277777777778</v>
      </c>
      <c r="DH48" s="16">
        <f t="shared" si="211"/>
        <v>165</v>
      </c>
      <c r="DI48" s="16">
        <f t="shared" si="206"/>
        <v>-56.95</v>
      </c>
      <c r="DJ48" s="65">
        <f t="shared" si="212"/>
        <v>188.05</v>
      </c>
      <c r="DK48" s="65">
        <f t="shared" si="213"/>
        <v>188.05</v>
      </c>
      <c r="DL48" s="65">
        <f t="shared" si="201"/>
        <v>188.05</v>
      </c>
      <c r="DM48" s="65">
        <f t="shared" si="202"/>
        <v>188.05</v>
      </c>
      <c r="DN48" s="65">
        <f t="shared" si="203"/>
        <v>188.05</v>
      </c>
      <c r="DO48" s="65">
        <f t="shared" si="214"/>
        <v>188.05</v>
      </c>
      <c r="DP48" s="65">
        <f t="shared" si="215"/>
        <v>188.05</v>
      </c>
      <c r="DQ48" s="65">
        <f t="shared" si="216"/>
        <v>188.05</v>
      </c>
      <c r="DR48" s="134">
        <f t="shared" si="217"/>
        <v>188.05</v>
      </c>
      <c r="DS48" s="66"/>
    </row>
    <row r="49" spans="1:123" s="67" customFormat="1">
      <c r="A49" s="212">
        <f t="shared" si="207"/>
        <v>9</v>
      </c>
      <c r="B49" s="101">
        <f t="shared" si="204"/>
        <v>80</v>
      </c>
      <c r="C49" s="102">
        <v>161</v>
      </c>
      <c r="D49" s="103" t="s">
        <v>436</v>
      </c>
      <c r="E49" s="104" t="s">
        <v>437</v>
      </c>
      <c r="F49" s="284" t="s">
        <v>459</v>
      </c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46">
        <v>0.35416666666666702</v>
      </c>
      <c r="X49" s="47" t="str">
        <f t="shared" si="159"/>
        <v>10</v>
      </c>
      <c r="Y49" s="47" t="str">
        <f t="shared" si="160"/>
        <v>23</v>
      </c>
      <c r="Z49" s="47" t="str">
        <f t="shared" si="161"/>
        <v>12</v>
      </c>
      <c r="AA49" s="105" t="s">
        <v>509</v>
      </c>
      <c r="AB49" s="49" t="str">
        <f t="shared" si="162"/>
        <v>10:23:12</v>
      </c>
      <c r="AC49" s="47" t="str">
        <f t="shared" si="163"/>
        <v>10</v>
      </c>
      <c r="AD49" s="47" t="str">
        <f t="shared" si="164"/>
        <v>31</v>
      </c>
      <c r="AE49" s="47" t="str">
        <f t="shared" si="165"/>
        <v>02</v>
      </c>
      <c r="AF49" s="291" t="s">
        <v>510</v>
      </c>
      <c r="AG49" s="49" t="str">
        <f t="shared" si="166"/>
        <v>10:31:02</v>
      </c>
      <c r="AH49" s="50">
        <f t="shared" si="167"/>
        <v>7.8611111111110743E-2</v>
      </c>
      <c r="AI49" s="57">
        <f t="shared" si="168"/>
        <v>5.4398148148148695E-3</v>
      </c>
      <c r="AJ49" s="50">
        <f t="shared" si="169"/>
        <v>8.4050925925925613E-2</v>
      </c>
      <c r="AK49" s="52">
        <f t="shared" si="170"/>
        <v>15.901060070671377</v>
      </c>
      <c r="AL49" s="52">
        <f t="shared" si="171"/>
        <v>14.87193610575599</v>
      </c>
      <c r="AM49" s="106">
        <f t="shared" si="6"/>
        <v>0.45905092592592595</v>
      </c>
      <c r="AN49" s="47" t="str">
        <f t="shared" si="172"/>
        <v>13</v>
      </c>
      <c r="AO49" s="47" t="str">
        <f t="shared" si="173"/>
        <v>07</v>
      </c>
      <c r="AP49" s="47" t="str">
        <f t="shared" si="174"/>
        <v>02</v>
      </c>
      <c r="AQ49" s="48" t="s">
        <v>511</v>
      </c>
      <c r="AR49" s="49" t="str">
        <f t="shared" si="175"/>
        <v>13:07:02</v>
      </c>
      <c r="AS49" s="47" t="str">
        <f t="shared" si="176"/>
        <v>13</v>
      </c>
      <c r="AT49" s="47" t="str">
        <f t="shared" si="177"/>
        <v>15</v>
      </c>
      <c r="AU49" s="47" t="str">
        <f t="shared" si="178"/>
        <v>14</v>
      </c>
      <c r="AV49" s="48" t="s">
        <v>512</v>
      </c>
      <c r="AW49" s="49" t="str">
        <f t="shared" si="179"/>
        <v>13:15:14</v>
      </c>
      <c r="AX49" s="111">
        <f t="shared" si="180"/>
        <v>8.7499999999999967E-2</v>
      </c>
      <c r="AY49" s="109">
        <f t="shared" si="181"/>
        <v>5.6944444444444464E-3</v>
      </c>
      <c r="AZ49" s="107">
        <f t="shared" si="182"/>
        <v>9.3194444444444413E-2</v>
      </c>
      <c r="BA49" s="52">
        <f t="shared" si="183"/>
        <v>14.285714285714285</v>
      </c>
      <c r="BB49" s="52">
        <f t="shared" si="184"/>
        <v>13.412816691505215</v>
      </c>
      <c r="BC49" s="302"/>
      <c r="BD49" s="117"/>
      <c r="BE49" s="117"/>
      <c r="BF49" s="117"/>
      <c r="BG49" s="117"/>
      <c r="BH49" s="117"/>
      <c r="BI49" s="117"/>
      <c r="BJ49" s="117"/>
      <c r="BK49" s="117"/>
      <c r="BL49" s="308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08">
        <f t="shared" si="185"/>
        <v>0.58002314814814815</v>
      </c>
      <c r="CJ49" s="47" t="str">
        <f t="shared" si="186"/>
        <v>15</v>
      </c>
      <c r="CK49" s="47" t="str">
        <f t="shared" si="187"/>
        <v>17</v>
      </c>
      <c r="CL49" s="47" t="str">
        <f t="shared" si="188"/>
        <v>29</v>
      </c>
      <c r="CM49" s="48" t="s">
        <v>885</v>
      </c>
      <c r="CN49" s="49" t="str">
        <f t="shared" si="189"/>
        <v>15:17:29</v>
      </c>
      <c r="CO49" s="47" t="str">
        <f t="shared" si="190"/>
        <v>15</v>
      </c>
      <c r="CP49" s="47" t="str">
        <f t="shared" si="191"/>
        <v>31</v>
      </c>
      <c r="CQ49" s="47" t="str">
        <f t="shared" si="192"/>
        <v>11</v>
      </c>
      <c r="CR49" s="48" t="s">
        <v>886</v>
      </c>
      <c r="CS49" s="49" t="str">
        <f t="shared" si="193"/>
        <v>15:31:11</v>
      </c>
      <c r="CT49" s="107">
        <f t="shared" si="194"/>
        <v>5.7118055555555602E-2</v>
      </c>
      <c r="CU49" s="366">
        <f t="shared" si="195"/>
        <v>9.5138888888888218E-3</v>
      </c>
      <c r="CV49" s="107">
        <f t="shared" si="196"/>
        <v>6.6631944444444424E-2</v>
      </c>
      <c r="CW49" s="52">
        <f t="shared" si="197"/>
        <v>14.589665653495441</v>
      </c>
      <c r="CX49" s="52">
        <f t="shared" si="198"/>
        <v>12.506513809275663</v>
      </c>
      <c r="CY49" s="58"/>
      <c r="CZ49" s="59">
        <f t="shared" ref="CZ49:CZ51" si="219">$DC$40/(MINUTE(DC49)/60+HOUR(DC49)+SECOND(DC49)/3600)</f>
        <v>14.222924588868583</v>
      </c>
      <c r="DA49" s="113">
        <f t="shared" ref="DA49:DA51" si="220">$DC$40/(MINUTE(DB49)/60+HOUR(DB49)+SECOND(DB49)/3600)</f>
        <v>14.932337844143724</v>
      </c>
      <c r="DB49" s="61">
        <f t="shared" ref="DB49:DB51" si="221">R49+AH49+AX49+BN49+CD49+CT49</f>
        <v>0.22322916666666631</v>
      </c>
      <c r="DC49" s="61">
        <f t="shared" ref="DC49:DC51" si="222">T49+AJ49+AZ49+BN49+CF49+CT49</f>
        <v>0.23436342592592563</v>
      </c>
      <c r="DD49" s="62"/>
      <c r="DE49" s="63">
        <f t="shared" si="208"/>
        <v>80</v>
      </c>
      <c r="DF49" s="64">
        <f t="shared" ref="DF49:DF51" si="223">MINUTE(DB49)/60+HOUR(DB49)+SECOND(DB49)/3600</f>
        <v>5.3574999999999999</v>
      </c>
      <c r="DG49" s="64">
        <f t="shared" ref="DG49:DG51" si="224">MINUTE(DC49)/60+HOUR(DC49)+SECOND(DC49)/3600</f>
        <v>5.6247222222222231</v>
      </c>
      <c r="DH49" s="16">
        <f t="shared" si="211"/>
        <v>160</v>
      </c>
      <c r="DI49" s="16">
        <f t="shared" ref="DI49:DI51" si="225">-(SECOND(CN49-$CN$41)/60+MINUTE(CN49-$CN$41)+HOUR(CN49-$CN$41)*60)</f>
        <v>-84.816666666666663</v>
      </c>
      <c r="DJ49" s="65">
        <f t="shared" ref="DJ49:DJ51" si="226">IF((DE49+DH49+DI49)&lt;DE49,DE49,DE49+DH49+DI49)</f>
        <v>155.18333333333334</v>
      </c>
      <c r="DK49" s="65">
        <f t="shared" ref="DK49:DK51" si="227">IF(CN49&gt;$DE$25,0,DJ49)</f>
        <v>155.18333333333334</v>
      </c>
      <c r="DL49" s="65">
        <f t="shared" ref="DL49:DL51" si="228">IF((S49&gt;$DN$7),0,DK49)</f>
        <v>155.18333333333334</v>
      </c>
      <c r="DM49" s="65">
        <f t="shared" ref="DM49:DM51" si="229">IF((AI49&gt;$DN$7),0,DK49)</f>
        <v>155.18333333333334</v>
      </c>
      <c r="DN49" s="65">
        <f t="shared" ref="DN49:DN51" si="230">IF((AY49&gt;$DM$7),0,DK49)</f>
        <v>155.18333333333334</v>
      </c>
      <c r="DO49" s="65">
        <f t="shared" ref="DO49:DO51" si="231">IF((BO49&gt;$DM$7),0,DK49)</f>
        <v>155.18333333333334</v>
      </c>
      <c r="DP49" s="65">
        <f t="shared" ref="DP49:DP51" si="232">IF((CE49&gt;$DN$7),0,DK49)</f>
        <v>155.18333333333334</v>
      </c>
      <c r="DQ49" s="65">
        <f t="shared" ref="DQ49:DQ51" si="233">IF((CU49&gt;$DM$7),0,DK49)</f>
        <v>155.18333333333334</v>
      </c>
      <c r="DR49" s="134">
        <f t="shared" ref="DR49:DR51" si="234">DL49*DM49*DN49*DO49*DP49*DQ49/DL49/DM49/DN49/DP49/DQ49</f>
        <v>155.18333333333334</v>
      </c>
      <c r="DS49" s="66"/>
    </row>
    <row r="50" spans="1:123" s="67" customFormat="1">
      <c r="A50" s="212">
        <f t="shared" si="207"/>
        <v>10</v>
      </c>
      <c r="B50" s="101">
        <f t="shared" si="204"/>
        <v>80</v>
      </c>
      <c r="C50" s="102">
        <v>192</v>
      </c>
      <c r="D50" s="103" t="s">
        <v>272</v>
      </c>
      <c r="E50" s="104" t="s">
        <v>273</v>
      </c>
      <c r="F50" s="284" t="s">
        <v>459</v>
      </c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46">
        <v>0.35416666666666702</v>
      </c>
      <c r="X50" s="47" t="str">
        <f t="shared" si="159"/>
        <v>10</v>
      </c>
      <c r="Y50" s="47" t="str">
        <f t="shared" si="160"/>
        <v>07</v>
      </c>
      <c r="Z50" s="47" t="str">
        <f t="shared" si="161"/>
        <v>31</v>
      </c>
      <c r="AA50" s="105" t="s">
        <v>476</v>
      </c>
      <c r="AB50" s="49" t="str">
        <f t="shared" si="162"/>
        <v>10:07:31</v>
      </c>
      <c r="AC50" s="47" t="str">
        <f t="shared" si="163"/>
        <v>10</v>
      </c>
      <c r="AD50" s="47" t="str">
        <f t="shared" si="164"/>
        <v>12</v>
      </c>
      <c r="AE50" s="47" t="str">
        <f t="shared" si="165"/>
        <v>38</v>
      </c>
      <c r="AF50" s="291" t="s">
        <v>477</v>
      </c>
      <c r="AG50" s="49" t="str">
        <f t="shared" si="166"/>
        <v>10:12:38</v>
      </c>
      <c r="AH50" s="50">
        <f t="shared" si="167"/>
        <v>6.7719907407407021E-2</v>
      </c>
      <c r="AI50" s="57">
        <f t="shared" si="168"/>
        <v>3.5532407407407596E-3</v>
      </c>
      <c r="AJ50" s="50">
        <f t="shared" si="169"/>
        <v>7.127314814814778E-2</v>
      </c>
      <c r="AK50" s="52">
        <f t="shared" si="170"/>
        <v>18.458383182361988</v>
      </c>
      <c r="AL50" s="52">
        <f t="shared" si="171"/>
        <v>17.538161740824943</v>
      </c>
      <c r="AM50" s="106">
        <f t="shared" si="6"/>
        <v>0.44627314814814811</v>
      </c>
      <c r="AN50" s="47" t="str">
        <f t="shared" si="172"/>
        <v>13</v>
      </c>
      <c r="AO50" s="47" t="str">
        <f t="shared" si="173"/>
        <v>04</v>
      </c>
      <c r="AP50" s="47" t="str">
        <f t="shared" si="174"/>
        <v>35</v>
      </c>
      <c r="AQ50" s="48" t="s">
        <v>478</v>
      </c>
      <c r="AR50" s="49" t="str">
        <f t="shared" si="175"/>
        <v>13:04:35</v>
      </c>
      <c r="AS50" s="47" t="str">
        <f t="shared" si="176"/>
        <v>13</v>
      </c>
      <c r="AT50" s="47" t="str">
        <f t="shared" si="177"/>
        <v>09</v>
      </c>
      <c r="AU50" s="47" t="str">
        <f t="shared" si="178"/>
        <v>13</v>
      </c>
      <c r="AV50" s="48" t="s">
        <v>479</v>
      </c>
      <c r="AW50" s="49" t="str">
        <f t="shared" si="179"/>
        <v>13:09:13</v>
      </c>
      <c r="AX50" s="111">
        <f t="shared" si="180"/>
        <v>9.8576388888888977E-2</v>
      </c>
      <c r="AY50" s="109">
        <f t="shared" si="181"/>
        <v>3.2175925925925775E-3</v>
      </c>
      <c r="AZ50" s="107">
        <f t="shared" si="182"/>
        <v>0.10179398148148155</v>
      </c>
      <c r="BA50" s="52">
        <f t="shared" si="183"/>
        <v>12.680521310320536</v>
      </c>
      <c r="BB50" s="52">
        <f t="shared" si="184"/>
        <v>12.279704377487207</v>
      </c>
      <c r="BC50" s="302"/>
      <c r="BD50" s="117"/>
      <c r="BE50" s="117"/>
      <c r="BF50" s="117"/>
      <c r="BG50" s="117"/>
      <c r="BH50" s="117"/>
      <c r="BI50" s="117"/>
      <c r="BJ50" s="117"/>
      <c r="BK50" s="117"/>
      <c r="BL50" s="308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08">
        <f t="shared" si="185"/>
        <v>0.57584490740740746</v>
      </c>
      <c r="CJ50" s="47" t="str">
        <f t="shared" si="186"/>
        <v>15</v>
      </c>
      <c r="CK50" s="47" t="str">
        <f t="shared" si="187"/>
        <v>32</v>
      </c>
      <c r="CL50" s="47" t="str">
        <f t="shared" si="188"/>
        <v>22</v>
      </c>
      <c r="CM50" s="48" t="s">
        <v>899</v>
      </c>
      <c r="CN50" s="49" t="str">
        <f t="shared" si="189"/>
        <v>15:32:22</v>
      </c>
      <c r="CO50" s="47" t="str">
        <f t="shared" si="190"/>
        <v>15</v>
      </c>
      <c r="CP50" s="47" t="str">
        <f t="shared" si="191"/>
        <v>39</v>
      </c>
      <c r="CQ50" s="47" t="str">
        <f t="shared" si="192"/>
        <v>19</v>
      </c>
      <c r="CR50" s="48" t="s">
        <v>900</v>
      </c>
      <c r="CS50" s="49" t="str">
        <f t="shared" si="193"/>
        <v>15:39:19</v>
      </c>
      <c r="CT50" s="107">
        <f t="shared" si="194"/>
        <v>7.1631944444444429E-2</v>
      </c>
      <c r="CU50" s="366">
        <f t="shared" si="195"/>
        <v>4.8263888888888662E-3</v>
      </c>
      <c r="CV50" s="107">
        <f t="shared" si="196"/>
        <v>7.6458333333333295E-2</v>
      </c>
      <c r="CW50" s="52">
        <f t="shared" si="197"/>
        <v>11.6335433834222</v>
      </c>
      <c r="CX50" s="52">
        <f t="shared" si="198"/>
        <v>10.899182561307901</v>
      </c>
      <c r="CY50" s="58"/>
      <c r="CZ50" s="59">
        <f t="shared" si="219"/>
        <v>13.622173871913725</v>
      </c>
      <c r="DA50" s="113">
        <f t="shared" si="220"/>
        <v>14.009826336527704</v>
      </c>
      <c r="DB50" s="61">
        <f t="shared" si="221"/>
        <v>0.23792824074074043</v>
      </c>
      <c r="DC50" s="61">
        <f t="shared" si="222"/>
        <v>0.24469907407407376</v>
      </c>
      <c r="DD50" s="62"/>
      <c r="DE50" s="63">
        <f t="shared" si="208"/>
        <v>80</v>
      </c>
      <c r="DF50" s="64">
        <f t="shared" si="223"/>
        <v>5.7102777777777778</v>
      </c>
      <c r="DG50" s="64">
        <f t="shared" si="224"/>
        <v>5.8727777777777783</v>
      </c>
      <c r="DH50" s="16">
        <f t="shared" si="211"/>
        <v>155</v>
      </c>
      <c r="DI50" s="16">
        <f t="shared" si="225"/>
        <v>-99.7</v>
      </c>
      <c r="DJ50" s="65">
        <f t="shared" si="226"/>
        <v>135.30000000000001</v>
      </c>
      <c r="DK50" s="65">
        <f t="shared" si="227"/>
        <v>135.30000000000001</v>
      </c>
      <c r="DL50" s="65">
        <f t="shared" si="228"/>
        <v>135.30000000000001</v>
      </c>
      <c r="DM50" s="65">
        <f t="shared" si="229"/>
        <v>135.30000000000001</v>
      </c>
      <c r="DN50" s="65">
        <f t="shared" si="230"/>
        <v>135.30000000000001</v>
      </c>
      <c r="DO50" s="65">
        <f t="shared" si="231"/>
        <v>135.30000000000001</v>
      </c>
      <c r="DP50" s="65">
        <f t="shared" si="232"/>
        <v>135.30000000000001</v>
      </c>
      <c r="DQ50" s="65">
        <f t="shared" si="233"/>
        <v>135.30000000000001</v>
      </c>
      <c r="DR50" s="134">
        <f t="shared" si="234"/>
        <v>135.30000000000001</v>
      </c>
      <c r="DS50" s="66"/>
    </row>
    <row r="51" spans="1:123" s="67" customFormat="1">
      <c r="A51" s="212">
        <f t="shared" si="207"/>
        <v>11</v>
      </c>
      <c r="B51" s="101">
        <f t="shared" si="204"/>
        <v>80</v>
      </c>
      <c r="C51" s="102">
        <v>174</v>
      </c>
      <c r="D51" s="103" t="s">
        <v>448</v>
      </c>
      <c r="E51" s="104" t="s">
        <v>449</v>
      </c>
      <c r="F51" s="284" t="s">
        <v>459</v>
      </c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46">
        <v>0.35416666666666702</v>
      </c>
      <c r="X51" s="47" t="str">
        <f t="shared" si="159"/>
        <v>10</v>
      </c>
      <c r="Y51" s="47" t="str">
        <f t="shared" si="160"/>
        <v>23</v>
      </c>
      <c r="Z51" s="47" t="str">
        <f t="shared" si="161"/>
        <v>33</v>
      </c>
      <c r="AA51" s="105" t="s">
        <v>464</v>
      </c>
      <c r="AB51" s="49" t="str">
        <f t="shared" si="162"/>
        <v>10:23:33</v>
      </c>
      <c r="AC51" s="47" t="str">
        <f t="shared" si="163"/>
        <v>10</v>
      </c>
      <c r="AD51" s="47" t="str">
        <f t="shared" si="164"/>
        <v>28</v>
      </c>
      <c r="AE51" s="47" t="str">
        <f t="shared" si="165"/>
        <v>16</v>
      </c>
      <c r="AF51" s="291" t="s">
        <v>465</v>
      </c>
      <c r="AG51" s="49" t="str">
        <f t="shared" si="166"/>
        <v>10:28:16</v>
      </c>
      <c r="AH51" s="50">
        <f t="shared" si="167"/>
        <v>7.8854166666666337E-2</v>
      </c>
      <c r="AI51" s="57">
        <f t="shared" si="168"/>
        <v>3.2754629629629939E-3</v>
      </c>
      <c r="AJ51" s="50">
        <f t="shared" si="169"/>
        <v>8.212962962962933E-2</v>
      </c>
      <c r="AK51" s="52">
        <f t="shared" si="170"/>
        <v>15.852047556142669</v>
      </c>
      <c r="AL51" s="52">
        <f t="shared" si="171"/>
        <v>15.219842164599774</v>
      </c>
      <c r="AM51" s="106">
        <f t="shared" si="6"/>
        <v>0.45712962962962966</v>
      </c>
      <c r="AN51" s="47" t="str">
        <f t="shared" si="172"/>
        <v>13</v>
      </c>
      <c r="AO51" s="47" t="str">
        <f t="shared" si="173"/>
        <v>06</v>
      </c>
      <c r="AP51" s="47" t="str">
        <f t="shared" si="174"/>
        <v>59</v>
      </c>
      <c r="AQ51" s="48" t="s">
        <v>466</v>
      </c>
      <c r="AR51" s="49" t="str">
        <f t="shared" si="175"/>
        <v>13:06:59</v>
      </c>
      <c r="AS51" s="47" t="str">
        <f t="shared" si="176"/>
        <v>13</v>
      </c>
      <c r="AT51" s="47" t="str">
        <f t="shared" si="177"/>
        <v>10</v>
      </c>
      <c r="AU51" s="47" t="str">
        <f t="shared" si="178"/>
        <v>37</v>
      </c>
      <c r="AV51" s="48" t="s">
        <v>467</v>
      </c>
      <c r="AW51" s="49" t="str">
        <f t="shared" si="179"/>
        <v>13:10:37</v>
      </c>
      <c r="AX51" s="111">
        <f t="shared" si="180"/>
        <v>8.9386574074074021E-2</v>
      </c>
      <c r="AY51" s="109">
        <f t="shared" si="181"/>
        <v>2.5231481481481355E-3</v>
      </c>
      <c r="AZ51" s="107">
        <f t="shared" si="182"/>
        <v>9.1909722222222157E-2</v>
      </c>
      <c r="BA51" s="52">
        <f t="shared" si="183"/>
        <v>13.984203029910656</v>
      </c>
      <c r="BB51" s="52">
        <f t="shared" si="184"/>
        <v>13.600302228938419</v>
      </c>
      <c r="BC51" s="302"/>
      <c r="BD51" s="117"/>
      <c r="BE51" s="117"/>
      <c r="BF51" s="117"/>
      <c r="BG51" s="117"/>
      <c r="BH51" s="117"/>
      <c r="BI51" s="117"/>
      <c r="BJ51" s="117"/>
      <c r="BK51" s="117"/>
      <c r="BL51" s="308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08">
        <f t="shared" si="185"/>
        <v>0.57681712962962961</v>
      </c>
      <c r="CJ51" s="47" t="str">
        <f t="shared" si="186"/>
        <v>15</v>
      </c>
      <c r="CK51" s="47" t="str">
        <f t="shared" si="187"/>
        <v>35</v>
      </c>
      <c r="CL51" s="47" t="str">
        <f t="shared" si="188"/>
        <v>02</v>
      </c>
      <c r="CM51" s="48" t="s">
        <v>901</v>
      </c>
      <c r="CN51" s="49" t="str">
        <f t="shared" si="189"/>
        <v>15:35:02</v>
      </c>
      <c r="CO51" s="47" t="str">
        <f t="shared" si="190"/>
        <v>15</v>
      </c>
      <c r="CP51" s="47" t="str">
        <f t="shared" si="191"/>
        <v>41</v>
      </c>
      <c r="CQ51" s="47" t="str">
        <f t="shared" si="192"/>
        <v>55</v>
      </c>
      <c r="CR51" s="48" t="s">
        <v>902</v>
      </c>
      <c r="CS51" s="49" t="str">
        <f t="shared" si="193"/>
        <v>15:41:55</v>
      </c>
      <c r="CT51" s="107">
        <f t="shared" si="194"/>
        <v>7.2511574074074159E-2</v>
      </c>
      <c r="CU51" s="366">
        <f t="shared" si="195"/>
        <v>4.7800925925924886E-3</v>
      </c>
      <c r="CV51" s="107">
        <f t="shared" si="196"/>
        <v>7.7291666666666647E-2</v>
      </c>
      <c r="CW51" s="52">
        <f t="shared" si="197"/>
        <v>11.49241819632881</v>
      </c>
      <c r="CX51" s="52">
        <f t="shared" si="198"/>
        <v>10.781671159029649</v>
      </c>
      <c r="CY51" s="58"/>
      <c r="CZ51" s="59">
        <f t="shared" si="219"/>
        <v>13.519857290395267</v>
      </c>
      <c r="DA51" s="113">
        <f t="shared" si="220"/>
        <v>13.845488197682803</v>
      </c>
      <c r="DB51" s="61">
        <f t="shared" si="221"/>
        <v>0.24075231481481452</v>
      </c>
      <c r="DC51" s="61">
        <f t="shared" si="222"/>
        <v>0.24655092592592565</v>
      </c>
      <c r="DD51" s="62"/>
      <c r="DE51" s="63">
        <f t="shared" si="208"/>
        <v>80</v>
      </c>
      <c r="DF51" s="64">
        <f t="shared" si="223"/>
        <v>5.7780555555555555</v>
      </c>
      <c r="DG51" s="64">
        <f t="shared" si="224"/>
        <v>5.9172222222222226</v>
      </c>
      <c r="DH51" s="16">
        <f t="shared" si="211"/>
        <v>150</v>
      </c>
      <c r="DI51" s="16">
        <f t="shared" si="225"/>
        <v>-102.36666666666667</v>
      </c>
      <c r="DJ51" s="65">
        <f t="shared" si="226"/>
        <v>127.63333333333333</v>
      </c>
      <c r="DK51" s="65">
        <f t="shared" si="227"/>
        <v>127.63333333333333</v>
      </c>
      <c r="DL51" s="65">
        <f t="shared" si="228"/>
        <v>127.63333333333333</v>
      </c>
      <c r="DM51" s="65">
        <f t="shared" si="229"/>
        <v>127.63333333333333</v>
      </c>
      <c r="DN51" s="65">
        <f t="shared" si="230"/>
        <v>127.63333333333333</v>
      </c>
      <c r="DO51" s="65">
        <f t="shared" si="231"/>
        <v>127.63333333333333</v>
      </c>
      <c r="DP51" s="65">
        <f t="shared" si="232"/>
        <v>127.63333333333333</v>
      </c>
      <c r="DQ51" s="65">
        <f t="shared" si="233"/>
        <v>127.63333333333333</v>
      </c>
      <c r="DR51" s="134">
        <f t="shared" si="234"/>
        <v>127.63333333333333</v>
      </c>
      <c r="DS51" s="66"/>
    </row>
    <row r="52" spans="1:123" s="67" customFormat="1">
      <c r="A52" s="417">
        <f t="shared" si="207"/>
        <v>12</v>
      </c>
      <c r="B52" s="359">
        <f t="shared" si="204"/>
        <v>80</v>
      </c>
      <c r="C52" s="360">
        <v>512</v>
      </c>
      <c r="D52" s="361" t="s">
        <v>270</v>
      </c>
      <c r="E52" s="362" t="s">
        <v>271</v>
      </c>
      <c r="F52" s="360" t="s">
        <v>49</v>
      </c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6">
        <v>0.35416666666666669</v>
      </c>
      <c r="X52" s="337" t="str">
        <f t="shared" si="159"/>
        <v>10</v>
      </c>
      <c r="Y52" s="337" t="str">
        <f t="shared" si="160"/>
        <v>08</v>
      </c>
      <c r="Z52" s="337" t="str">
        <f t="shared" si="161"/>
        <v>00</v>
      </c>
      <c r="AA52" s="363" t="s">
        <v>562</v>
      </c>
      <c r="AB52" s="339" t="str">
        <f t="shared" si="162"/>
        <v>10:08:00</v>
      </c>
      <c r="AC52" s="337" t="str">
        <f t="shared" si="163"/>
        <v>10</v>
      </c>
      <c r="AD52" s="337" t="str">
        <f t="shared" si="164"/>
        <v>13</v>
      </c>
      <c r="AE52" s="337" t="str">
        <f t="shared" si="165"/>
        <v>27</v>
      </c>
      <c r="AF52" s="364" t="s">
        <v>563</v>
      </c>
      <c r="AG52" s="339" t="str">
        <f t="shared" si="166"/>
        <v>10:13:27</v>
      </c>
      <c r="AH52" s="340">
        <f t="shared" si="167"/>
        <v>6.8055555555555536E-2</v>
      </c>
      <c r="AI52" s="340">
        <f t="shared" si="168"/>
        <v>3.7847222222222587E-3</v>
      </c>
      <c r="AJ52" s="340">
        <f t="shared" si="169"/>
        <v>7.1840277777777795E-2</v>
      </c>
      <c r="AK52" s="341">
        <f t="shared" si="170"/>
        <v>18.367346938775512</v>
      </c>
      <c r="AL52" s="341">
        <f t="shared" si="171"/>
        <v>17.399710004833253</v>
      </c>
      <c r="AM52" s="106">
        <f t="shared" si="6"/>
        <v>0.44684027777777779</v>
      </c>
      <c r="AN52" s="337" t="str">
        <f t="shared" si="172"/>
        <v>12</v>
      </c>
      <c r="AO52" s="337" t="str">
        <f t="shared" si="173"/>
        <v>34</v>
      </c>
      <c r="AP52" s="337" t="str">
        <f t="shared" si="174"/>
        <v>36</v>
      </c>
      <c r="AQ52" s="338" t="s">
        <v>1112</v>
      </c>
      <c r="AR52" s="339" t="str">
        <f t="shared" si="175"/>
        <v>12:34:36</v>
      </c>
      <c r="AS52" s="337" t="str">
        <f t="shared" si="176"/>
        <v>12</v>
      </c>
      <c r="AT52" s="337" t="str">
        <f t="shared" si="177"/>
        <v>39</v>
      </c>
      <c r="AU52" s="337" t="str">
        <f t="shared" si="178"/>
        <v>57</v>
      </c>
      <c r="AV52" s="338" t="s">
        <v>1113</v>
      </c>
      <c r="AW52" s="339" t="str">
        <f t="shared" si="179"/>
        <v>12:39:57</v>
      </c>
      <c r="AX52" s="365">
        <f t="shared" si="180"/>
        <v>7.7187499999999964E-2</v>
      </c>
      <c r="AY52" s="366">
        <f t="shared" si="181"/>
        <v>3.7152777777778034E-3</v>
      </c>
      <c r="AZ52" s="366">
        <f t="shared" si="182"/>
        <v>8.0902777777777768E-2</v>
      </c>
      <c r="BA52" s="341">
        <f t="shared" si="183"/>
        <v>16.194331983805668</v>
      </c>
      <c r="BB52" s="341">
        <f t="shared" si="184"/>
        <v>15.450643776824034</v>
      </c>
      <c r="BC52" s="335"/>
      <c r="BD52" s="335"/>
      <c r="BE52" s="335"/>
      <c r="BF52" s="335"/>
      <c r="BG52" s="335"/>
      <c r="BH52" s="335"/>
      <c r="BI52" s="335"/>
      <c r="BJ52" s="335"/>
      <c r="BK52" s="335"/>
      <c r="BL52" s="367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5"/>
      <c r="BZ52" s="335"/>
      <c r="CA52" s="335"/>
      <c r="CB52" s="335"/>
      <c r="CC52" s="335"/>
      <c r="CD52" s="335"/>
      <c r="CE52" s="335"/>
      <c r="CF52" s="335"/>
      <c r="CG52" s="335"/>
      <c r="CH52" s="335"/>
      <c r="CI52" s="323">
        <f t="shared" si="185"/>
        <v>0.55552083333333335</v>
      </c>
      <c r="CJ52" s="337" t="str">
        <f t="shared" si="186"/>
        <v/>
      </c>
      <c r="CK52" s="337" t="str">
        <f t="shared" si="187"/>
        <v/>
      </c>
      <c r="CL52" s="337" t="str">
        <f t="shared" si="188"/>
        <v/>
      </c>
      <c r="CM52" s="338"/>
      <c r="CN52" s="339" t="str">
        <f t="shared" si="189"/>
        <v>::</v>
      </c>
      <c r="CO52" s="337" t="str">
        <f t="shared" si="190"/>
        <v/>
      </c>
      <c r="CP52" s="337" t="str">
        <f t="shared" si="191"/>
        <v/>
      </c>
      <c r="CQ52" s="337" t="str">
        <f t="shared" si="192"/>
        <v/>
      </c>
      <c r="CR52" s="338"/>
      <c r="CS52" s="339" t="str">
        <f t="shared" si="193"/>
        <v>::</v>
      </c>
      <c r="CT52" s="366"/>
      <c r="CU52" s="366"/>
      <c r="CV52" s="366"/>
      <c r="CW52" s="341"/>
      <c r="CX52" s="341"/>
      <c r="CY52" s="346"/>
      <c r="CZ52" s="356"/>
      <c r="DA52" s="368"/>
      <c r="DB52" s="348"/>
      <c r="DC52" s="348"/>
      <c r="DD52" s="349"/>
      <c r="DE52" s="350"/>
      <c r="DF52" s="351"/>
      <c r="DG52" s="351"/>
      <c r="DH52" s="352"/>
      <c r="DI52" s="352"/>
      <c r="DJ52" s="353"/>
      <c r="DK52" s="353"/>
      <c r="DL52" s="353"/>
      <c r="DM52" s="353"/>
      <c r="DN52" s="353"/>
      <c r="DO52" s="353"/>
      <c r="DP52" s="353"/>
      <c r="DQ52" s="353"/>
      <c r="DR52" s="354"/>
      <c r="DS52" s="66"/>
    </row>
    <row r="53" spans="1:123" s="355" customFormat="1">
      <c r="A53" s="417">
        <f t="shared" si="207"/>
        <v>13</v>
      </c>
      <c r="B53" s="359">
        <f t="shared" si="204"/>
        <v>80</v>
      </c>
      <c r="C53" s="360">
        <v>506</v>
      </c>
      <c r="D53" s="361" t="s">
        <v>274</v>
      </c>
      <c r="E53" s="362" t="s">
        <v>275</v>
      </c>
      <c r="F53" s="360" t="s">
        <v>49</v>
      </c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>
        <v>0.35416666666666702</v>
      </c>
      <c r="X53" s="337" t="str">
        <f t="shared" si="159"/>
        <v>10</v>
      </c>
      <c r="Y53" s="337" t="str">
        <f t="shared" si="160"/>
        <v>02</v>
      </c>
      <c r="Z53" s="337" t="str">
        <f t="shared" si="161"/>
        <v>36</v>
      </c>
      <c r="AA53" s="363" t="s">
        <v>1101</v>
      </c>
      <c r="AB53" s="339" t="str">
        <f t="shared" si="162"/>
        <v>10:02:36</v>
      </c>
      <c r="AC53" s="337" t="str">
        <f t="shared" si="163"/>
        <v>10</v>
      </c>
      <c r="AD53" s="337" t="str">
        <f t="shared" si="164"/>
        <v>18</v>
      </c>
      <c r="AE53" s="337" t="str">
        <f t="shared" si="165"/>
        <v>51</v>
      </c>
      <c r="AF53" s="364" t="s">
        <v>1102</v>
      </c>
      <c r="AG53" s="339" t="str">
        <f t="shared" si="166"/>
        <v>10:18:51</v>
      </c>
      <c r="AH53" s="340">
        <f t="shared" si="167"/>
        <v>6.4305555555555172E-2</v>
      </c>
      <c r="AI53" s="340">
        <f t="shared" si="168"/>
        <v>1.1284722222222265E-2</v>
      </c>
      <c r="AJ53" s="340">
        <f t="shared" si="169"/>
        <v>7.5590277777777437E-2</v>
      </c>
      <c r="AK53" s="341">
        <f t="shared" si="170"/>
        <v>19.438444924406049</v>
      </c>
      <c r="AL53" s="341">
        <f t="shared" si="171"/>
        <v>16.536518144235185</v>
      </c>
      <c r="AM53" s="106">
        <f t="shared" si="6"/>
        <v>0.45059027777777777</v>
      </c>
      <c r="AN53" s="337" t="str">
        <f t="shared" si="172"/>
        <v/>
      </c>
      <c r="AO53" s="337" t="str">
        <f t="shared" si="173"/>
        <v/>
      </c>
      <c r="AP53" s="337" t="str">
        <f t="shared" si="174"/>
        <v/>
      </c>
      <c r="AQ53" s="338"/>
      <c r="AR53" s="339" t="str">
        <f t="shared" si="175"/>
        <v>::</v>
      </c>
      <c r="AS53" s="337" t="str">
        <f t="shared" si="176"/>
        <v/>
      </c>
      <c r="AT53" s="337" t="str">
        <f t="shared" si="177"/>
        <v/>
      </c>
      <c r="AU53" s="337" t="str">
        <f t="shared" si="178"/>
        <v/>
      </c>
      <c r="AV53" s="338"/>
      <c r="AW53" s="339" t="str">
        <f t="shared" si="179"/>
        <v>::</v>
      </c>
      <c r="AX53" s="365"/>
      <c r="AY53" s="366"/>
      <c r="AZ53" s="366"/>
      <c r="BA53" s="341"/>
      <c r="BB53" s="341"/>
      <c r="BC53" s="335"/>
      <c r="BD53" s="335"/>
      <c r="BE53" s="335"/>
      <c r="BF53" s="335"/>
      <c r="BG53" s="335"/>
      <c r="BH53" s="335"/>
      <c r="BI53" s="335"/>
      <c r="BJ53" s="335"/>
      <c r="BK53" s="335"/>
      <c r="BL53" s="367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5"/>
      <c r="CC53" s="335"/>
      <c r="CD53" s="335"/>
      <c r="CE53" s="335"/>
      <c r="CF53" s="335"/>
      <c r="CG53" s="335"/>
      <c r="CH53" s="335"/>
      <c r="CI53" s="323"/>
      <c r="CJ53" s="337" t="str">
        <f t="shared" si="186"/>
        <v/>
      </c>
      <c r="CK53" s="337" t="str">
        <f t="shared" si="187"/>
        <v/>
      </c>
      <c r="CL53" s="337" t="str">
        <f t="shared" si="188"/>
        <v/>
      </c>
      <c r="CM53" s="338"/>
      <c r="CN53" s="339" t="str">
        <f t="shared" si="189"/>
        <v>::</v>
      </c>
      <c r="CO53" s="337" t="str">
        <f t="shared" si="190"/>
        <v/>
      </c>
      <c r="CP53" s="337" t="str">
        <f t="shared" si="191"/>
        <v/>
      </c>
      <c r="CQ53" s="337" t="str">
        <f t="shared" si="192"/>
        <v/>
      </c>
      <c r="CR53" s="338"/>
      <c r="CS53" s="339" t="str">
        <f t="shared" si="193"/>
        <v>::</v>
      </c>
      <c r="CT53" s="366"/>
      <c r="CU53" s="366"/>
      <c r="CV53" s="366"/>
      <c r="CW53" s="341"/>
      <c r="CX53" s="341"/>
      <c r="CY53" s="346"/>
      <c r="CZ53" s="356"/>
      <c r="DA53" s="368"/>
      <c r="DB53" s="348"/>
      <c r="DC53" s="348"/>
      <c r="DD53" s="349"/>
      <c r="DE53" s="350"/>
      <c r="DF53" s="351"/>
      <c r="DG53" s="351"/>
      <c r="DH53" s="352"/>
      <c r="DI53" s="352"/>
      <c r="DJ53" s="353"/>
      <c r="DK53" s="353"/>
      <c r="DL53" s="353"/>
      <c r="DM53" s="353"/>
      <c r="DN53" s="353"/>
      <c r="DO53" s="353"/>
      <c r="DP53" s="353"/>
      <c r="DQ53" s="353"/>
      <c r="DR53" s="354"/>
    </row>
    <row r="54" spans="1:123" s="67" customFormat="1">
      <c r="A54" s="417">
        <f t="shared" si="207"/>
        <v>14</v>
      </c>
      <c r="B54" s="359">
        <f t="shared" si="204"/>
        <v>80</v>
      </c>
      <c r="C54" s="360">
        <v>133</v>
      </c>
      <c r="D54" s="361" t="s">
        <v>276</v>
      </c>
      <c r="E54" s="362" t="s">
        <v>277</v>
      </c>
      <c r="F54" s="360" t="s">
        <v>49</v>
      </c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6">
        <v>0.35416666666666702</v>
      </c>
      <c r="X54" s="337" t="str">
        <f t="shared" si="159"/>
        <v>10</v>
      </c>
      <c r="Y54" s="337" t="str">
        <f t="shared" si="160"/>
        <v>02</v>
      </c>
      <c r="Z54" s="337" t="str">
        <f t="shared" si="161"/>
        <v>37</v>
      </c>
      <c r="AA54" s="363" t="s">
        <v>1099</v>
      </c>
      <c r="AB54" s="339" t="str">
        <f t="shared" si="162"/>
        <v>10:02:37</v>
      </c>
      <c r="AC54" s="337" t="str">
        <f t="shared" si="163"/>
        <v>10</v>
      </c>
      <c r="AD54" s="337" t="str">
        <f t="shared" si="164"/>
        <v>18</v>
      </c>
      <c r="AE54" s="337" t="str">
        <f t="shared" si="165"/>
        <v>55</v>
      </c>
      <c r="AF54" s="364" t="s">
        <v>1100</v>
      </c>
      <c r="AG54" s="339" t="str">
        <f t="shared" si="166"/>
        <v>10:18:55</v>
      </c>
      <c r="AH54" s="340">
        <f t="shared" si="167"/>
        <v>6.4317129629629322E-2</v>
      </c>
      <c r="AI54" s="340">
        <f t="shared" si="168"/>
        <v>1.1319444444444438E-2</v>
      </c>
      <c r="AJ54" s="340">
        <f t="shared" si="169"/>
        <v>7.5636574074073759E-2</v>
      </c>
      <c r="AK54" s="341">
        <f t="shared" si="170"/>
        <v>19.434946913802413</v>
      </c>
      <c r="AL54" s="341">
        <f t="shared" si="171"/>
        <v>16.526396327467484</v>
      </c>
      <c r="AM54" s="106">
        <f t="shared" si="6"/>
        <v>0.45063657407407409</v>
      </c>
      <c r="AN54" s="337" t="str">
        <f t="shared" si="172"/>
        <v/>
      </c>
      <c r="AO54" s="337" t="str">
        <f t="shared" si="173"/>
        <v/>
      </c>
      <c r="AP54" s="337" t="str">
        <f t="shared" si="174"/>
        <v/>
      </c>
      <c r="AQ54" s="338"/>
      <c r="AR54" s="339" t="str">
        <f t="shared" si="175"/>
        <v>::</v>
      </c>
      <c r="AS54" s="337" t="str">
        <f t="shared" si="176"/>
        <v/>
      </c>
      <c r="AT54" s="337" t="str">
        <f t="shared" si="177"/>
        <v/>
      </c>
      <c r="AU54" s="337" t="str">
        <f t="shared" si="178"/>
        <v/>
      </c>
      <c r="AV54" s="338"/>
      <c r="AW54" s="339" t="str">
        <f t="shared" si="179"/>
        <v>::</v>
      </c>
      <c r="AX54" s="365"/>
      <c r="AY54" s="366"/>
      <c r="AZ54" s="366"/>
      <c r="BA54" s="341"/>
      <c r="BB54" s="341"/>
      <c r="BC54" s="335"/>
      <c r="BD54" s="335"/>
      <c r="BE54" s="335"/>
      <c r="BF54" s="335"/>
      <c r="BG54" s="335"/>
      <c r="BH54" s="335"/>
      <c r="BI54" s="335"/>
      <c r="BJ54" s="335"/>
      <c r="BK54" s="335"/>
      <c r="BL54" s="367"/>
      <c r="BM54" s="335"/>
      <c r="BN54" s="335"/>
      <c r="BO54" s="335"/>
      <c r="BP54" s="335"/>
      <c r="BQ54" s="335"/>
      <c r="BR54" s="335"/>
      <c r="BS54" s="335"/>
      <c r="BT54" s="335"/>
      <c r="BU54" s="335"/>
      <c r="BV54" s="335"/>
      <c r="BW54" s="335"/>
      <c r="BX54" s="335"/>
      <c r="BY54" s="335"/>
      <c r="BZ54" s="335"/>
      <c r="CA54" s="335"/>
      <c r="CB54" s="335"/>
      <c r="CC54" s="335"/>
      <c r="CD54" s="335"/>
      <c r="CE54" s="335"/>
      <c r="CF54" s="335"/>
      <c r="CG54" s="335"/>
      <c r="CH54" s="335"/>
      <c r="CI54" s="323"/>
      <c r="CJ54" s="337" t="str">
        <f t="shared" si="186"/>
        <v/>
      </c>
      <c r="CK54" s="337" t="str">
        <f t="shared" si="187"/>
        <v/>
      </c>
      <c r="CL54" s="337" t="str">
        <f t="shared" si="188"/>
        <v/>
      </c>
      <c r="CM54" s="338"/>
      <c r="CN54" s="339" t="str">
        <f t="shared" si="189"/>
        <v>::</v>
      </c>
      <c r="CO54" s="337" t="str">
        <f t="shared" si="190"/>
        <v/>
      </c>
      <c r="CP54" s="337" t="str">
        <f t="shared" si="191"/>
        <v/>
      </c>
      <c r="CQ54" s="337" t="str">
        <f t="shared" si="192"/>
        <v/>
      </c>
      <c r="CR54" s="338"/>
      <c r="CS54" s="339" t="str">
        <f t="shared" si="193"/>
        <v>::</v>
      </c>
      <c r="CT54" s="366"/>
      <c r="CU54" s="366"/>
      <c r="CV54" s="366"/>
      <c r="CW54" s="341"/>
      <c r="CX54" s="341"/>
      <c r="CY54" s="346"/>
      <c r="CZ54" s="356"/>
      <c r="DA54" s="368"/>
      <c r="DB54" s="348"/>
      <c r="DC54" s="348"/>
      <c r="DD54" s="349"/>
      <c r="DE54" s="350"/>
      <c r="DF54" s="351"/>
      <c r="DG54" s="351"/>
      <c r="DH54" s="352"/>
      <c r="DI54" s="352"/>
      <c r="DJ54" s="353"/>
      <c r="DK54" s="353"/>
      <c r="DL54" s="353"/>
      <c r="DM54" s="353"/>
      <c r="DN54" s="353"/>
      <c r="DO54" s="353"/>
      <c r="DP54" s="353"/>
      <c r="DQ54" s="353"/>
      <c r="DR54" s="354"/>
      <c r="DS54" s="66"/>
    </row>
    <row r="55" spans="1:123" s="355" customFormat="1">
      <c r="A55" s="417">
        <f t="shared" si="207"/>
        <v>15</v>
      </c>
      <c r="B55" s="359">
        <f t="shared" si="204"/>
        <v>80</v>
      </c>
      <c r="C55" s="360">
        <v>147</v>
      </c>
      <c r="D55" s="361" t="s">
        <v>442</v>
      </c>
      <c r="E55" s="362" t="s">
        <v>443</v>
      </c>
      <c r="F55" s="360" t="s">
        <v>49</v>
      </c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6">
        <v>0.35416666666666702</v>
      </c>
      <c r="X55" s="337" t="str">
        <f t="shared" si="159"/>
        <v>10</v>
      </c>
      <c r="Y55" s="337" t="str">
        <f t="shared" si="160"/>
        <v>43</v>
      </c>
      <c r="Z55" s="337" t="str">
        <f t="shared" si="161"/>
        <v>45</v>
      </c>
      <c r="AA55" s="363" t="s">
        <v>596</v>
      </c>
      <c r="AB55" s="339" t="str">
        <f t="shared" si="162"/>
        <v>10:43:45</v>
      </c>
      <c r="AC55" s="337" t="str">
        <f t="shared" si="163"/>
        <v>10</v>
      </c>
      <c r="AD55" s="337" t="str">
        <f t="shared" si="164"/>
        <v>47</v>
      </c>
      <c r="AE55" s="337" t="str">
        <f t="shared" si="165"/>
        <v>18</v>
      </c>
      <c r="AF55" s="364" t="s">
        <v>597</v>
      </c>
      <c r="AG55" s="339" t="str">
        <f t="shared" si="166"/>
        <v>10:47:18</v>
      </c>
      <c r="AH55" s="340">
        <f t="shared" si="167"/>
        <v>9.2881944444444087E-2</v>
      </c>
      <c r="AI55" s="340">
        <f t="shared" si="168"/>
        <v>2.4652777777778301E-3</v>
      </c>
      <c r="AJ55" s="340">
        <f t="shared" si="169"/>
        <v>9.5347222222221917E-2</v>
      </c>
      <c r="AK55" s="341">
        <f t="shared" si="170"/>
        <v>13.457943925233643</v>
      </c>
      <c r="AL55" s="341">
        <f t="shared" si="171"/>
        <v>13.109978150036419</v>
      </c>
      <c r="AM55" s="106">
        <f t="shared" si="6"/>
        <v>0.47034722222222225</v>
      </c>
      <c r="AN55" s="337" t="str">
        <f t="shared" si="172"/>
        <v>13</v>
      </c>
      <c r="AO55" s="337" t="str">
        <f t="shared" si="173"/>
        <v>17</v>
      </c>
      <c r="AP55" s="337" t="str">
        <f t="shared" si="174"/>
        <v>08</v>
      </c>
      <c r="AQ55" s="338" t="s">
        <v>1116</v>
      </c>
      <c r="AR55" s="339" t="str">
        <f t="shared" si="175"/>
        <v>13:17:08</v>
      </c>
      <c r="AS55" s="337" t="str">
        <f t="shared" si="176"/>
        <v>13</v>
      </c>
      <c r="AT55" s="337" t="str">
        <f t="shared" si="177"/>
        <v>36</v>
      </c>
      <c r="AU55" s="337" t="str">
        <f t="shared" si="178"/>
        <v>51</v>
      </c>
      <c r="AV55" s="338" t="s">
        <v>1117</v>
      </c>
      <c r="AW55" s="339" t="str">
        <f t="shared" si="179"/>
        <v>13:36:51</v>
      </c>
      <c r="AX55" s="365">
        <f>AR55-AM55</f>
        <v>8.3217592592592537E-2</v>
      </c>
      <c r="AY55" s="366">
        <f>AW55-AR55</f>
        <v>1.3692129629629624E-2</v>
      </c>
      <c r="AZ55" s="366">
        <f>AW55-AR55+AX55</f>
        <v>9.6909722222222161E-2</v>
      </c>
      <c r="BA55" s="341">
        <f>$AM$3/(MINUTE(AX55)/60+HOUR(AX55)+SECOND(AX55)/3600)</f>
        <v>15.020862308762169</v>
      </c>
      <c r="BB55" s="341">
        <f>$AM$3/(MINUTE(AZ55)/60+HOUR(AZ55)+SECOND(AZ55)/3600)</f>
        <v>12.898602651379434</v>
      </c>
      <c r="BC55" s="335"/>
      <c r="BD55" s="335"/>
      <c r="BE55" s="335"/>
      <c r="BF55" s="335"/>
      <c r="BG55" s="335"/>
      <c r="BH55" s="335"/>
      <c r="BI55" s="335"/>
      <c r="BJ55" s="335"/>
      <c r="BK55" s="335"/>
      <c r="BL55" s="367"/>
      <c r="BM55" s="335"/>
      <c r="BN55" s="335"/>
      <c r="BO55" s="335"/>
      <c r="BP55" s="335"/>
      <c r="BQ55" s="335"/>
      <c r="BR55" s="335"/>
      <c r="BS55" s="335"/>
      <c r="BT55" s="335"/>
      <c r="BU55" s="335"/>
      <c r="BV55" s="335"/>
      <c r="BW55" s="335"/>
      <c r="BX55" s="335"/>
      <c r="BY55" s="335"/>
      <c r="BZ55" s="335"/>
      <c r="CA55" s="335"/>
      <c r="CB55" s="335"/>
      <c r="CC55" s="335"/>
      <c r="CD55" s="335"/>
      <c r="CE55" s="335"/>
      <c r="CF55" s="335"/>
      <c r="CG55" s="335"/>
      <c r="CH55" s="335"/>
      <c r="CI55" s="323">
        <f>AW55+"00:40"</f>
        <v>0.5950347222222222</v>
      </c>
      <c r="CJ55" s="337" t="str">
        <f t="shared" si="186"/>
        <v/>
      </c>
      <c r="CK55" s="337" t="str">
        <f t="shared" si="187"/>
        <v/>
      </c>
      <c r="CL55" s="337" t="str">
        <f t="shared" si="188"/>
        <v/>
      </c>
      <c r="CM55" s="338"/>
      <c r="CN55" s="339" t="str">
        <f t="shared" si="189"/>
        <v>::</v>
      </c>
      <c r="CO55" s="337" t="str">
        <f t="shared" si="190"/>
        <v/>
      </c>
      <c r="CP55" s="337" t="str">
        <f t="shared" si="191"/>
        <v/>
      </c>
      <c r="CQ55" s="337" t="str">
        <f t="shared" si="192"/>
        <v/>
      </c>
      <c r="CR55" s="338"/>
      <c r="CS55" s="339" t="str">
        <f t="shared" si="193"/>
        <v>::</v>
      </c>
      <c r="CT55" s="366"/>
      <c r="CU55" s="366"/>
      <c r="CV55" s="366"/>
      <c r="CW55" s="341"/>
      <c r="CX55" s="341"/>
      <c r="CY55" s="346"/>
      <c r="CZ55" s="356"/>
      <c r="DA55" s="368"/>
      <c r="DB55" s="348"/>
      <c r="DC55" s="348"/>
      <c r="DD55" s="349"/>
      <c r="DE55" s="350"/>
      <c r="DF55" s="351"/>
      <c r="DG55" s="351"/>
      <c r="DH55" s="352"/>
      <c r="DI55" s="352"/>
      <c r="DJ55" s="353"/>
      <c r="DK55" s="353"/>
      <c r="DL55" s="353"/>
      <c r="DM55" s="353"/>
      <c r="DN55" s="353"/>
      <c r="DO55" s="353"/>
      <c r="DP55" s="353"/>
      <c r="DQ55" s="353"/>
      <c r="DR55" s="354"/>
    </row>
    <row r="56" spans="1:123" s="355" customFormat="1">
      <c r="A56" s="417">
        <f t="shared" si="207"/>
        <v>16</v>
      </c>
      <c r="B56" s="359">
        <f t="shared" si="204"/>
        <v>80</v>
      </c>
      <c r="C56" s="370">
        <v>180</v>
      </c>
      <c r="D56" s="361" t="s">
        <v>446</v>
      </c>
      <c r="E56" s="371" t="s">
        <v>447</v>
      </c>
      <c r="F56" s="360" t="s">
        <v>1126</v>
      </c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>
        <v>0.35416666666666702</v>
      </c>
      <c r="X56" s="337" t="str">
        <f t="shared" si="159"/>
        <v/>
      </c>
      <c r="Y56" s="337" t="str">
        <f t="shared" si="160"/>
        <v/>
      </c>
      <c r="Z56" s="337" t="str">
        <f t="shared" si="161"/>
        <v/>
      </c>
      <c r="AA56" s="363"/>
      <c r="AB56" s="339" t="str">
        <f t="shared" si="162"/>
        <v>::</v>
      </c>
      <c r="AC56" s="337" t="str">
        <f t="shared" si="163"/>
        <v/>
      </c>
      <c r="AD56" s="337" t="str">
        <f t="shared" si="164"/>
        <v/>
      </c>
      <c r="AE56" s="337" t="str">
        <f t="shared" si="165"/>
        <v/>
      </c>
      <c r="AF56" s="364"/>
      <c r="AG56" s="339" t="str">
        <f t="shared" si="166"/>
        <v>::</v>
      </c>
      <c r="AH56" s="340"/>
      <c r="AI56" s="340"/>
      <c r="AJ56" s="340"/>
      <c r="AK56" s="341"/>
      <c r="AL56" s="341"/>
      <c r="AM56" s="106" t="e">
        <f t="shared" si="6"/>
        <v>#VALUE!</v>
      </c>
      <c r="AN56" s="337" t="str">
        <f t="shared" si="172"/>
        <v/>
      </c>
      <c r="AO56" s="337" t="str">
        <f t="shared" si="173"/>
        <v/>
      </c>
      <c r="AP56" s="337" t="str">
        <f t="shared" si="174"/>
        <v/>
      </c>
      <c r="AQ56" s="338"/>
      <c r="AR56" s="339" t="str">
        <f t="shared" si="175"/>
        <v>::</v>
      </c>
      <c r="AS56" s="337" t="str">
        <f t="shared" si="176"/>
        <v/>
      </c>
      <c r="AT56" s="337" t="str">
        <f t="shared" si="177"/>
        <v/>
      </c>
      <c r="AU56" s="337" t="str">
        <f t="shared" si="178"/>
        <v/>
      </c>
      <c r="AV56" s="338"/>
      <c r="AW56" s="339" t="str">
        <f t="shared" si="179"/>
        <v>::</v>
      </c>
      <c r="AX56" s="365"/>
      <c r="AY56" s="366"/>
      <c r="AZ56" s="366"/>
      <c r="BA56" s="341"/>
      <c r="BB56" s="341"/>
      <c r="BC56" s="335"/>
      <c r="BD56" s="335"/>
      <c r="BE56" s="335"/>
      <c r="BF56" s="335"/>
      <c r="BG56" s="335"/>
      <c r="BH56" s="335"/>
      <c r="BI56" s="335"/>
      <c r="BJ56" s="335"/>
      <c r="BK56" s="335"/>
      <c r="BL56" s="367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5"/>
      <c r="BZ56" s="335"/>
      <c r="CA56" s="335"/>
      <c r="CB56" s="335"/>
      <c r="CC56" s="335"/>
      <c r="CD56" s="335"/>
      <c r="CE56" s="335"/>
      <c r="CF56" s="335"/>
      <c r="CG56" s="335"/>
      <c r="CH56" s="335"/>
      <c r="CI56" s="323"/>
      <c r="CJ56" s="337" t="str">
        <f t="shared" si="186"/>
        <v/>
      </c>
      <c r="CK56" s="337" t="str">
        <f t="shared" si="187"/>
        <v/>
      </c>
      <c r="CL56" s="337" t="str">
        <f t="shared" si="188"/>
        <v/>
      </c>
      <c r="CM56" s="338"/>
      <c r="CN56" s="339" t="str">
        <f t="shared" si="189"/>
        <v>::</v>
      </c>
      <c r="CO56" s="337" t="str">
        <f t="shared" si="190"/>
        <v/>
      </c>
      <c r="CP56" s="337" t="str">
        <f t="shared" si="191"/>
        <v/>
      </c>
      <c r="CQ56" s="337" t="str">
        <f t="shared" si="192"/>
        <v/>
      </c>
      <c r="CR56" s="338"/>
      <c r="CS56" s="339" t="str">
        <f t="shared" si="193"/>
        <v>::</v>
      </c>
      <c r="CT56" s="366"/>
      <c r="CU56" s="366"/>
      <c r="CV56" s="366"/>
      <c r="CW56" s="341"/>
      <c r="CX56" s="341"/>
      <c r="CY56" s="346"/>
      <c r="CZ56" s="356"/>
      <c r="DA56" s="368"/>
      <c r="DB56" s="348"/>
      <c r="DC56" s="348"/>
      <c r="DD56" s="349"/>
      <c r="DE56" s="350"/>
      <c r="DF56" s="351"/>
      <c r="DG56" s="351"/>
      <c r="DH56" s="352"/>
      <c r="DI56" s="352"/>
      <c r="DJ56" s="353"/>
      <c r="DK56" s="353"/>
      <c r="DL56" s="353"/>
      <c r="DM56" s="353"/>
      <c r="DN56" s="353"/>
      <c r="DO56" s="353"/>
      <c r="DP56" s="353"/>
      <c r="DQ56" s="353"/>
      <c r="DR56" s="354"/>
    </row>
    <row r="57" spans="1:123" s="67" customFormat="1">
      <c r="A57" s="417">
        <f t="shared" si="207"/>
        <v>17</v>
      </c>
      <c r="B57" s="359">
        <f t="shared" si="204"/>
        <v>80</v>
      </c>
      <c r="C57" s="360">
        <v>142</v>
      </c>
      <c r="D57" s="361" t="s">
        <v>588</v>
      </c>
      <c r="E57" s="362" t="s">
        <v>589</v>
      </c>
      <c r="F57" s="372" t="s">
        <v>49</v>
      </c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6">
        <v>0.35416666666666702</v>
      </c>
      <c r="X57" s="337" t="str">
        <f t="shared" si="159"/>
        <v>10</v>
      </c>
      <c r="Y57" s="337" t="str">
        <f t="shared" si="160"/>
        <v>03</v>
      </c>
      <c r="Z57" s="337" t="str">
        <f t="shared" si="161"/>
        <v>47</v>
      </c>
      <c r="AA57" s="363" t="s">
        <v>590</v>
      </c>
      <c r="AB57" s="339" t="str">
        <f t="shared" si="162"/>
        <v>10:03:47</v>
      </c>
      <c r="AC57" s="337" t="str">
        <f t="shared" si="163"/>
        <v>10</v>
      </c>
      <c r="AD57" s="337" t="str">
        <f t="shared" si="164"/>
        <v>09</v>
      </c>
      <c r="AE57" s="337" t="str">
        <f t="shared" si="165"/>
        <v>07</v>
      </c>
      <c r="AF57" s="364" t="s">
        <v>591</v>
      </c>
      <c r="AG57" s="339" t="str">
        <f t="shared" si="166"/>
        <v>10:09:07</v>
      </c>
      <c r="AH57" s="340">
        <f>AB57-W57</f>
        <v>6.5127314814814485E-2</v>
      </c>
      <c r="AI57" s="340">
        <f>AG57-AB57</f>
        <v>3.7037037037036535E-3</v>
      </c>
      <c r="AJ57" s="340">
        <f>AG57-AB57+AH57</f>
        <v>6.8831018518518139E-2</v>
      </c>
      <c r="AK57" s="341">
        <f>$W$3/(MINUTE(AH57)/60+HOUR(AH57)+SECOND(AH57)/3600)</f>
        <v>19.193175759729872</v>
      </c>
      <c r="AL57" s="341">
        <f>$W$3/(MINUTE(AJ57)/60+HOUR(AJ57)+SECOND(AJ57)/3600)</f>
        <v>18.160417016983352</v>
      </c>
      <c r="AM57" s="106">
        <f t="shared" si="6"/>
        <v>0.44383101851851847</v>
      </c>
      <c r="AN57" s="337" t="str">
        <f t="shared" si="172"/>
        <v>12</v>
      </c>
      <c r="AO57" s="337" t="str">
        <f t="shared" si="173"/>
        <v>09</v>
      </c>
      <c r="AP57" s="337" t="str">
        <f t="shared" si="174"/>
        <v>23</v>
      </c>
      <c r="AQ57" s="338" t="s">
        <v>1114</v>
      </c>
      <c r="AR57" s="339" t="str">
        <f t="shared" si="175"/>
        <v>12:09:23</v>
      </c>
      <c r="AS57" s="337" t="str">
        <f t="shared" si="176"/>
        <v>12</v>
      </c>
      <c r="AT57" s="337" t="str">
        <f t="shared" si="177"/>
        <v>15</v>
      </c>
      <c r="AU57" s="337" t="str">
        <f t="shared" si="178"/>
        <v>01</v>
      </c>
      <c r="AV57" s="338" t="s">
        <v>1115</v>
      </c>
      <c r="AW57" s="339" t="str">
        <f t="shared" si="179"/>
        <v>12:15:01</v>
      </c>
      <c r="AX57" s="365">
        <f>AR57-AM57</f>
        <v>6.2685185185185288E-2</v>
      </c>
      <c r="AY57" s="366">
        <f>AW57-AR57</f>
        <v>3.9120370370369084E-3</v>
      </c>
      <c r="AZ57" s="366">
        <f>AW57-AR57+AX57</f>
        <v>6.6597222222222197E-2</v>
      </c>
      <c r="BA57" s="341">
        <f>$AM$3/(MINUTE(AX57)/60+HOUR(AX57)+SECOND(AX57)/3600)</f>
        <v>19.940915805022158</v>
      </c>
      <c r="BB57" s="341">
        <f>$AM$3/(MINUTE(AZ57)/60+HOUR(AZ57)+SECOND(AZ57)/3600)</f>
        <v>18.769551616266945</v>
      </c>
      <c r="BC57" s="335"/>
      <c r="BD57" s="335"/>
      <c r="BE57" s="335"/>
      <c r="BF57" s="335"/>
      <c r="BG57" s="335"/>
      <c r="BH57" s="335"/>
      <c r="BI57" s="335"/>
      <c r="BJ57" s="335"/>
      <c r="BK57" s="335"/>
      <c r="BL57" s="367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5"/>
      <c r="BZ57" s="335"/>
      <c r="CA57" s="335"/>
      <c r="CB57" s="335"/>
      <c r="CC57" s="335"/>
      <c r="CD57" s="335"/>
      <c r="CE57" s="335"/>
      <c r="CF57" s="335"/>
      <c r="CG57" s="335"/>
      <c r="CH57" s="335"/>
      <c r="CI57" s="323">
        <f>AW57+"00:40"</f>
        <v>0.53820601851851846</v>
      </c>
      <c r="CJ57" s="337" t="str">
        <f t="shared" si="186"/>
        <v/>
      </c>
      <c r="CK57" s="337" t="str">
        <f t="shared" si="187"/>
        <v/>
      </c>
      <c r="CL57" s="337" t="str">
        <f t="shared" si="188"/>
        <v/>
      </c>
      <c r="CM57" s="338"/>
      <c r="CN57" s="339" t="str">
        <f t="shared" si="189"/>
        <v>::</v>
      </c>
      <c r="CO57" s="337" t="str">
        <f t="shared" si="190"/>
        <v/>
      </c>
      <c r="CP57" s="337" t="str">
        <f t="shared" si="191"/>
        <v/>
      </c>
      <c r="CQ57" s="337" t="str">
        <f t="shared" si="192"/>
        <v/>
      </c>
      <c r="CR57" s="338"/>
      <c r="CS57" s="339" t="str">
        <f t="shared" si="193"/>
        <v>::</v>
      </c>
      <c r="CT57" s="366"/>
      <c r="CU57" s="366"/>
      <c r="CV57" s="366"/>
      <c r="CW57" s="341"/>
      <c r="CX57" s="341"/>
      <c r="CY57" s="346"/>
      <c r="CZ57" s="356"/>
      <c r="DA57" s="368"/>
      <c r="DB57" s="348"/>
      <c r="DC57" s="348"/>
      <c r="DD57" s="349"/>
      <c r="DE57" s="350"/>
      <c r="DF57" s="351"/>
      <c r="DG57" s="351"/>
      <c r="DH57" s="352"/>
      <c r="DI57" s="352"/>
      <c r="DJ57" s="353"/>
      <c r="DK57" s="353"/>
      <c r="DL57" s="353"/>
      <c r="DM57" s="353"/>
      <c r="DN57" s="353"/>
      <c r="DO57" s="353"/>
      <c r="DP57" s="353"/>
      <c r="DQ57" s="353"/>
      <c r="DR57" s="354"/>
      <c r="DS57" s="66"/>
    </row>
    <row r="58" spans="1:123" s="355" customFormat="1">
      <c r="A58" s="417">
        <f t="shared" si="207"/>
        <v>18</v>
      </c>
      <c r="B58" s="359">
        <f t="shared" si="204"/>
        <v>80</v>
      </c>
      <c r="C58" s="360">
        <v>131</v>
      </c>
      <c r="D58" s="361" t="s">
        <v>450</v>
      </c>
      <c r="E58" s="362" t="s">
        <v>419</v>
      </c>
      <c r="F58" s="360" t="s">
        <v>49</v>
      </c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6">
        <v>0.35416666666666702</v>
      </c>
      <c r="X58" s="337" t="str">
        <f t="shared" si="159"/>
        <v>09</v>
      </c>
      <c r="Y58" s="337" t="str">
        <f t="shared" si="160"/>
        <v>49</v>
      </c>
      <c r="Z58" s="337" t="str">
        <f t="shared" si="161"/>
        <v>28</v>
      </c>
      <c r="AA58" s="363" t="s">
        <v>969</v>
      </c>
      <c r="AB58" s="339" t="str">
        <f t="shared" si="162"/>
        <v>09:49:28</v>
      </c>
      <c r="AC58" s="337" t="str">
        <f t="shared" si="163"/>
        <v>09</v>
      </c>
      <c r="AD58" s="337" t="str">
        <f t="shared" si="164"/>
        <v>52</v>
      </c>
      <c r="AE58" s="337" t="str">
        <f t="shared" si="165"/>
        <v>59</v>
      </c>
      <c r="AF58" s="364" t="s">
        <v>970</v>
      </c>
      <c r="AG58" s="339" t="str">
        <f t="shared" si="166"/>
        <v>09:52:59</v>
      </c>
      <c r="AH58" s="340">
        <f>AB58-W58</f>
        <v>5.5185185185184782E-2</v>
      </c>
      <c r="AI58" s="340">
        <f>AG58-AB58</f>
        <v>2.4421296296296968E-3</v>
      </c>
      <c r="AJ58" s="340">
        <f>AG58-AB58+AH58</f>
        <v>5.7627314814814479E-2</v>
      </c>
      <c r="AK58" s="341">
        <f>$W$3/(MINUTE(AH58)/60+HOUR(AH58)+SECOND(AH58)/3600)</f>
        <v>22.651006711409394</v>
      </c>
      <c r="AL58" s="341">
        <f>$W$3/(MINUTE(AJ58)/60+HOUR(AJ58)+SECOND(AJ58)/3600)</f>
        <v>21.691102631050413</v>
      </c>
      <c r="AM58" s="106">
        <f t="shared" si="6"/>
        <v>0.43262731481481481</v>
      </c>
      <c r="AN58" s="337" t="str">
        <f t="shared" si="172"/>
        <v/>
      </c>
      <c r="AO58" s="337" t="str">
        <f t="shared" si="173"/>
        <v/>
      </c>
      <c r="AP58" s="337" t="str">
        <f t="shared" si="174"/>
        <v/>
      </c>
      <c r="AQ58" s="338"/>
      <c r="AR58" s="339" t="str">
        <f t="shared" si="175"/>
        <v>::</v>
      </c>
      <c r="AS58" s="337" t="str">
        <f t="shared" si="176"/>
        <v/>
      </c>
      <c r="AT58" s="337" t="str">
        <f t="shared" si="177"/>
        <v/>
      </c>
      <c r="AU58" s="337" t="str">
        <f t="shared" si="178"/>
        <v/>
      </c>
      <c r="AV58" s="338"/>
      <c r="AW58" s="339" t="str">
        <f t="shared" si="179"/>
        <v>::</v>
      </c>
      <c r="AX58" s="365"/>
      <c r="AY58" s="366"/>
      <c r="AZ58" s="366"/>
      <c r="BA58" s="341"/>
      <c r="BB58" s="341"/>
      <c r="BC58" s="335"/>
      <c r="BD58" s="335"/>
      <c r="BE58" s="335"/>
      <c r="BF58" s="335"/>
      <c r="BG58" s="335"/>
      <c r="BH58" s="335"/>
      <c r="BI58" s="335"/>
      <c r="BJ58" s="335"/>
      <c r="BK58" s="335"/>
      <c r="BL58" s="367"/>
      <c r="BM58" s="335"/>
      <c r="BN58" s="335"/>
      <c r="BO58" s="335"/>
      <c r="BP58" s="335"/>
      <c r="BQ58" s="335"/>
      <c r="BR58" s="335"/>
      <c r="BS58" s="335"/>
      <c r="BT58" s="335"/>
      <c r="BU58" s="335"/>
      <c r="BV58" s="335"/>
      <c r="BW58" s="335"/>
      <c r="BX58" s="335"/>
      <c r="BY58" s="335"/>
      <c r="BZ58" s="335"/>
      <c r="CA58" s="335"/>
      <c r="CB58" s="335"/>
      <c r="CC58" s="335"/>
      <c r="CD58" s="335"/>
      <c r="CE58" s="335"/>
      <c r="CF58" s="335"/>
      <c r="CG58" s="335"/>
      <c r="CH58" s="335"/>
      <c r="CI58" s="323"/>
      <c r="CJ58" s="337" t="str">
        <f t="shared" ref="CJ58:CJ60" si="235">LEFT(CM58,2)</f>
        <v/>
      </c>
      <c r="CK58" s="337" t="str">
        <f t="shared" ref="CK58:CK60" si="236">MID(CM58,3,2)</f>
        <v/>
      </c>
      <c r="CL58" s="337" t="str">
        <f t="shared" ref="CL58:CL60" si="237">RIGHT(CM58,2)</f>
        <v/>
      </c>
      <c r="CM58" s="338"/>
      <c r="CN58" s="339" t="str">
        <f t="shared" ref="CN58:CN60" si="238">CONCATENATE(CJ58&amp;":"&amp;CK58&amp;":"&amp;CL58)</f>
        <v>::</v>
      </c>
      <c r="CO58" s="337" t="str">
        <f t="shared" ref="CO58:CO60" si="239">LEFT(CR58,2)</f>
        <v/>
      </c>
      <c r="CP58" s="337" t="str">
        <f t="shared" ref="CP58:CP60" si="240">MID(CR58,3,2)</f>
        <v/>
      </c>
      <c r="CQ58" s="337" t="str">
        <f t="shared" ref="CQ58:CQ60" si="241">RIGHT(CR58,2)</f>
        <v/>
      </c>
      <c r="CR58" s="338"/>
      <c r="CS58" s="339" t="str">
        <f t="shared" ref="CS58:CS60" si="242">CONCATENATE(CO58&amp;":"&amp;CP58&amp;":"&amp;CQ58)</f>
        <v>::</v>
      </c>
      <c r="CT58" s="366"/>
      <c r="CU58" s="366"/>
      <c r="CV58" s="366"/>
      <c r="CW58" s="341"/>
      <c r="CX58" s="341"/>
      <c r="CY58" s="346"/>
      <c r="CZ58" s="356"/>
      <c r="DA58" s="368"/>
      <c r="DB58" s="348"/>
      <c r="DC58" s="348"/>
      <c r="DD58" s="349"/>
      <c r="DE58" s="350"/>
      <c r="DF58" s="351"/>
      <c r="DG58" s="351"/>
      <c r="DH58" s="352"/>
      <c r="DI58" s="352"/>
      <c r="DJ58" s="353"/>
      <c r="DK58" s="353"/>
      <c r="DL58" s="353"/>
      <c r="DM58" s="353"/>
      <c r="DN58" s="353"/>
      <c r="DO58" s="353"/>
      <c r="DP58" s="353"/>
      <c r="DQ58" s="353"/>
      <c r="DR58" s="354"/>
    </row>
    <row r="59" spans="1:123" s="355" customFormat="1">
      <c r="A59" s="417">
        <f t="shared" si="207"/>
        <v>19</v>
      </c>
      <c r="B59" s="359">
        <f t="shared" si="204"/>
        <v>80</v>
      </c>
      <c r="C59" s="360">
        <v>195</v>
      </c>
      <c r="D59" s="361" t="s">
        <v>1107</v>
      </c>
      <c r="E59" s="362" t="s">
        <v>1108</v>
      </c>
      <c r="F59" s="360" t="s">
        <v>1109</v>
      </c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6">
        <v>0.35416666666666669</v>
      </c>
      <c r="X59" s="337" t="str">
        <f t="shared" si="159"/>
        <v>10</v>
      </c>
      <c r="Y59" s="337" t="str">
        <f t="shared" si="160"/>
        <v>12</v>
      </c>
      <c r="Z59" s="337" t="str">
        <f t="shared" si="161"/>
        <v>25</v>
      </c>
      <c r="AA59" s="363" t="s">
        <v>1110</v>
      </c>
      <c r="AB59" s="339" t="str">
        <f t="shared" si="162"/>
        <v>10:12:25</v>
      </c>
      <c r="AC59" s="337" t="str">
        <f t="shared" si="163"/>
        <v>10</v>
      </c>
      <c r="AD59" s="337" t="str">
        <f t="shared" si="164"/>
        <v>21</v>
      </c>
      <c r="AE59" s="337" t="str">
        <f t="shared" si="165"/>
        <v>24</v>
      </c>
      <c r="AF59" s="364" t="s">
        <v>1111</v>
      </c>
      <c r="AG59" s="339" t="str">
        <f t="shared" si="166"/>
        <v>10:21:24</v>
      </c>
      <c r="AH59" s="340">
        <f>AB59-W59</f>
        <v>7.1122685185185164E-2</v>
      </c>
      <c r="AI59" s="340">
        <f>AG59-AB59</f>
        <v>6.2384259259259389E-3</v>
      </c>
      <c r="AJ59" s="340">
        <f>AG59-AB59+AH59</f>
        <v>7.7361111111111103E-2</v>
      </c>
      <c r="AK59" s="341">
        <f>$W$3/(MINUTE(AH59)/60+HOUR(AH59)+SECOND(AH59)/3600)</f>
        <v>17.575264442636289</v>
      </c>
      <c r="AL59" s="341">
        <f>$W$3/(MINUTE(AJ59)/60+HOUR(AJ59)+SECOND(AJ59)/3600)</f>
        <v>16.157989228007182</v>
      </c>
      <c r="AM59" s="106">
        <f t="shared" si="6"/>
        <v>0.4523611111111111</v>
      </c>
      <c r="AN59" s="337"/>
      <c r="AO59" s="337"/>
      <c r="AP59" s="337"/>
      <c r="AQ59" s="338"/>
      <c r="AR59" s="339"/>
      <c r="AS59" s="337"/>
      <c r="AT59" s="337"/>
      <c r="AU59" s="337"/>
      <c r="AV59" s="338"/>
      <c r="AW59" s="339"/>
      <c r="AX59" s="365"/>
      <c r="AY59" s="366"/>
      <c r="AZ59" s="366"/>
      <c r="BA59" s="341"/>
      <c r="BB59" s="341"/>
      <c r="BC59" s="335"/>
      <c r="BD59" s="335"/>
      <c r="BE59" s="335"/>
      <c r="BF59" s="335"/>
      <c r="BG59" s="335"/>
      <c r="BH59" s="335"/>
      <c r="BI59" s="335"/>
      <c r="BJ59" s="335"/>
      <c r="BK59" s="335"/>
      <c r="BL59" s="367"/>
      <c r="BM59" s="335"/>
      <c r="BN59" s="335"/>
      <c r="BO59" s="335"/>
      <c r="BP59" s="335"/>
      <c r="BQ59" s="335"/>
      <c r="BR59" s="335"/>
      <c r="BS59" s="335"/>
      <c r="BT59" s="335"/>
      <c r="BU59" s="335"/>
      <c r="BV59" s="335"/>
      <c r="BW59" s="335"/>
      <c r="BX59" s="335"/>
      <c r="BY59" s="335"/>
      <c r="BZ59" s="335"/>
      <c r="CA59" s="335"/>
      <c r="CB59" s="335"/>
      <c r="CC59" s="335"/>
      <c r="CD59" s="335"/>
      <c r="CE59" s="335"/>
      <c r="CF59" s="335"/>
      <c r="CG59" s="335"/>
      <c r="CH59" s="335"/>
      <c r="CI59" s="323">
        <f t="shared" ref="CI59:CI60" si="243">AW59+"00:40"</f>
        <v>2.7777777777777776E-2</v>
      </c>
      <c r="CJ59" s="337" t="str">
        <f t="shared" si="235"/>
        <v/>
      </c>
      <c r="CK59" s="337" t="str">
        <f t="shared" si="236"/>
        <v/>
      </c>
      <c r="CL59" s="337" t="str">
        <f t="shared" si="237"/>
        <v/>
      </c>
      <c r="CM59" s="338"/>
      <c r="CN59" s="339" t="str">
        <f t="shared" si="238"/>
        <v>::</v>
      </c>
      <c r="CO59" s="337" t="str">
        <f t="shared" si="239"/>
        <v/>
      </c>
      <c r="CP59" s="337" t="str">
        <f t="shared" si="240"/>
        <v/>
      </c>
      <c r="CQ59" s="337" t="str">
        <f t="shared" si="241"/>
        <v/>
      </c>
      <c r="CR59" s="338"/>
      <c r="CS59" s="339" t="str">
        <f t="shared" si="242"/>
        <v>::</v>
      </c>
      <c r="CT59" s="366"/>
      <c r="CU59" s="366"/>
      <c r="CV59" s="366"/>
      <c r="CW59" s="341"/>
      <c r="CX59" s="341"/>
      <c r="CY59" s="346"/>
      <c r="CZ59" s="356"/>
      <c r="DA59" s="368"/>
      <c r="DB59" s="348"/>
      <c r="DC59" s="348"/>
      <c r="DD59" s="349"/>
      <c r="DE59" s="350"/>
      <c r="DF59" s="351"/>
      <c r="DG59" s="351"/>
      <c r="DH59" s="352"/>
      <c r="DI59" s="352"/>
      <c r="DJ59" s="353"/>
      <c r="DK59" s="353"/>
      <c r="DL59" s="353"/>
      <c r="DM59" s="353"/>
      <c r="DN59" s="353"/>
      <c r="DO59" s="353"/>
      <c r="DP59" s="353"/>
      <c r="DQ59" s="353"/>
      <c r="DR59" s="354"/>
    </row>
    <row r="60" spans="1:123" s="355" customFormat="1">
      <c r="A60" s="417">
        <f t="shared" si="207"/>
        <v>20</v>
      </c>
      <c r="B60" s="359">
        <f t="shared" si="204"/>
        <v>80</v>
      </c>
      <c r="C60" s="360">
        <v>185</v>
      </c>
      <c r="D60" s="361" t="s">
        <v>1103</v>
      </c>
      <c r="E60" s="362" t="s">
        <v>1104</v>
      </c>
      <c r="F60" s="360" t="s">
        <v>49</v>
      </c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6">
        <v>0.35416666666666669</v>
      </c>
      <c r="X60" s="337" t="str">
        <f t="shared" si="159"/>
        <v>10</v>
      </c>
      <c r="Y60" s="337" t="str">
        <f t="shared" si="160"/>
        <v>03</v>
      </c>
      <c r="Z60" s="337" t="str">
        <f t="shared" si="161"/>
        <v>48</v>
      </c>
      <c r="AA60" s="363" t="s">
        <v>1105</v>
      </c>
      <c r="AB60" s="339" t="str">
        <f t="shared" si="162"/>
        <v>10:03:48</v>
      </c>
      <c r="AC60" s="337" t="str">
        <f t="shared" si="163"/>
        <v>10</v>
      </c>
      <c r="AD60" s="337" t="str">
        <f t="shared" si="164"/>
        <v>12</v>
      </c>
      <c r="AE60" s="337" t="str">
        <f t="shared" si="165"/>
        <v>28</v>
      </c>
      <c r="AF60" s="364" t="s">
        <v>1106</v>
      </c>
      <c r="AG60" s="339" t="str">
        <f t="shared" si="166"/>
        <v>10:12:28</v>
      </c>
      <c r="AH60" s="340">
        <f>AB60-W60</f>
        <v>6.5138888888888857E-2</v>
      </c>
      <c r="AI60" s="340">
        <f>AG60-AB60</f>
        <v>6.0185185185185341E-3</v>
      </c>
      <c r="AJ60" s="340">
        <f>AG60-AB60+AH60</f>
        <v>7.1157407407407391E-2</v>
      </c>
      <c r="AK60" s="341">
        <f>$W$3/(MINUTE(AH60)/60+HOUR(AH60)+SECOND(AH60)/3600)</f>
        <v>19.189765458422173</v>
      </c>
      <c r="AL60" s="341">
        <f>$W$3/(MINUTE(AJ60)/60+HOUR(AJ60)+SECOND(AJ60)/3600)</f>
        <v>17.56668835393624</v>
      </c>
      <c r="AM60" s="106">
        <f t="shared" si="6"/>
        <v>0.44615740740740739</v>
      </c>
      <c r="AN60" s="337"/>
      <c r="AO60" s="337"/>
      <c r="AP60" s="337"/>
      <c r="AQ60" s="338"/>
      <c r="AR60" s="339"/>
      <c r="AS60" s="337"/>
      <c r="AT60" s="337"/>
      <c r="AU60" s="337"/>
      <c r="AV60" s="338"/>
      <c r="AW60" s="339"/>
      <c r="AX60" s="365"/>
      <c r="AY60" s="366"/>
      <c r="AZ60" s="366"/>
      <c r="BA60" s="341"/>
      <c r="BB60" s="341"/>
      <c r="BC60" s="335"/>
      <c r="BD60" s="335"/>
      <c r="BE60" s="335"/>
      <c r="BF60" s="335"/>
      <c r="BG60" s="335"/>
      <c r="BH60" s="335"/>
      <c r="BI60" s="335"/>
      <c r="BJ60" s="335"/>
      <c r="BK60" s="335"/>
      <c r="BL60" s="367"/>
      <c r="BM60" s="335"/>
      <c r="BN60" s="335"/>
      <c r="BO60" s="335"/>
      <c r="BP60" s="335"/>
      <c r="BQ60" s="335"/>
      <c r="BR60" s="335"/>
      <c r="BS60" s="335"/>
      <c r="BT60" s="335"/>
      <c r="BU60" s="335"/>
      <c r="BV60" s="335"/>
      <c r="BW60" s="335"/>
      <c r="BX60" s="335"/>
      <c r="BY60" s="335"/>
      <c r="BZ60" s="335"/>
      <c r="CA60" s="335"/>
      <c r="CB60" s="335"/>
      <c r="CC60" s="335"/>
      <c r="CD60" s="335"/>
      <c r="CE60" s="335"/>
      <c r="CF60" s="335"/>
      <c r="CG60" s="335"/>
      <c r="CH60" s="335"/>
      <c r="CI60" s="323">
        <f t="shared" si="243"/>
        <v>2.7777777777777776E-2</v>
      </c>
      <c r="CJ60" s="337" t="str">
        <f t="shared" si="235"/>
        <v/>
      </c>
      <c r="CK60" s="337" t="str">
        <f t="shared" si="236"/>
        <v/>
      </c>
      <c r="CL60" s="337" t="str">
        <f t="shared" si="237"/>
        <v/>
      </c>
      <c r="CM60" s="338"/>
      <c r="CN60" s="339" t="str">
        <f t="shared" si="238"/>
        <v>::</v>
      </c>
      <c r="CO60" s="337" t="str">
        <f t="shared" si="239"/>
        <v/>
      </c>
      <c r="CP60" s="337" t="str">
        <f t="shared" si="240"/>
        <v/>
      </c>
      <c r="CQ60" s="337" t="str">
        <f t="shared" si="241"/>
        <v/>
      </c>
      <c r="CR60" s="338"/>
      <c r="CS60" s="339" t="str">
        <f t="shared" si="242"/>
        <v>::</v>
      </c>
      <c r="CT60" s="366"/>
      <c r="CU60" s="366"/>
      <c r="CV60" s="366"/>
      <c r="CW60" s="341"/>
      <c r="CX60" s="341"/>
      <c r="CY60" s="346"/>
      <c r="CZ60" s="356"/>
      <c r="DA60" s="368"/>
      <c r="DB60" s="348"/>
      <c r="DC60" s="348"/>
      <c r="DD60" s="349"/>
      <c r="DE60" s="350"/>
      <c r="DF60" s="351"/>
      <c r="DG60" s="351"/>
      <c r="DH60" s="352"/>
      <c r="DI60" s="352"/>
      <c r="DJ60" s="353"/>
      <c r="DK60" s="353"/>
      <c r="DL60" s="353"/>
      <c r="DM60" s="353"/>
      <c r="DN60" s="353"/>
      <c r="DO60" s="353"/>
      <c r="DP60" s="353"/>
      <c r="DQ60" s="353"/>
      <c r="DR60" s="354"/>
    </row>
    <row r="61" spans="1:123">
      <c r="A61" s="99" t="s">
        <v>7</v>
      </c>
      <c r="B61" s="99" t="s">
        <v>61</v>
      </c>
      <c r="C61" s="564" t="s">
        <v>61</v>
      </c>
      <c r="D61" s="521"/>
      <c r="E61" s="521"/>
      <c r="F61" s="522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293"/>
      <c r="AG61" s="179"/>
      <c r="AH61" s="179"/>
      <c r="AI61" s="179"/>
      <c r="AJ61" s="179"/>
      <c r="AK61" s="398"/>
      <c r="AL61" s="398"/>
      <c r="AM61" s="398"/>
      <c r="AN61" s="398"/>
      <c r="AO61" s="398"/>
      <c r="AP61" s="398"/>
      <c r="AQ61" s="398"/>
      <c r="AR61" s="398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307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423"/>
      <c r="CV61" s="179"/>
      <c r="CW61" s="179"/>
      <c r="CX61" s="179"/>
      <c r="CY61" s="179"/>
      <c r="CZ61" s="422"/>
      <c r="DA61" s="423"/>
      <c r="DB61" s="423"/>
      <c r="DC61" s="590">
        <v>80</v>
      </c>
      <c r="DD61" s="423"/>
      <c r="DE61" s="591" t="s">
        <v>85</v>
      </c>
      <c r="DF61" s="423"/>
      <c r="DG61" s="423"/>
      <c r="DH61" s="423"/>
      <c r="DI61" s="423"/>
      <c r="DJ61" s="423"/>
      <c r="DK61" s="423"/>
      <c r="DL61" s="423"/>
      <c r="DM61" s="423"/>
      <c r="DN61" s="423"/>
      <c r="DO61" s="423"/>
      <c r="DP61" s="423"/>
      <c r="DQ61" s="423"/>
      <c r="DR61" s="426"/>
    </row>
    <row r="62" spans="1:123" s="355" customFormat="1">
      <c r="A62" s="212">
        <v>1</v>
      </c>
      <c r="B62" s="43" t="str">
        <f t="shared" ref="B62:B74" si="244">B61</f>
        <v>80 CEI YR</v>
      </c>
      <c r="C62" s="102">
        <v>295</v>
      </c>
      <c r="D62" s="103" t="s">
        <v>282</v>
      </c>
      <c r="E62" s="104" t="s">
        <v>283</v>
      </c>
      <c r="F62" s="284" t="s">
        <v>459</v>
      </c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399">
        <v>0.3576388888888889</v>
      </c>
      <c r="X62" s="47" t="str">
        <f t="shared" ref="X62:X74" si="245">LEFT(AA62,2)</f>
        <v>09</v>
      </c>
      <c r="Y62" s="47" t="str">
        <f t="shared" ref="Y62:Y74" si="246">MID(AA62,3,2)</f>
        <v>57</v>
      </c>
      <c r="Z62" s="47" t="str">
        <f t="shared" ref="Z62:Z74" si="247">RIGHT(AA62,2)</f>
        <v>49</v>
      </c>
      <c r="AA62" s="105" t="s">
        <v>971</v>
      </c>
      <c r="AB62" s="49" t="str">
        <f t="shared" ref="AB62:AB74" si="248">CONCATENATE(X62&amp;":"&amp;Y62&amp;":"&amp;Z62)</f>
        <v>09:57:49</v>
      </c>
      <c r="AC62" s="47" t="str">
        <f t="shared" ref="AC62:AC74" si="249">LEFT(AF62,2)</f>
        <v>10</v>
      </c>
      <c r="AD62" s="47" t="str">
        <f t="shared" ref="AD62:AD74" si="250">MID(AF62,3,2)</f>
        <v>03</v>
      </c>
      <c r="AE62" s="47" t="str">
        <f t="shared" ref="AE62:AE74" si="251">RIGHT(AF62,2)</f>
        <v>30</v>
      </c>
      <c r="AF62" s="291" t="s">
        <v>972</v>
      </c>
      <c r="AG62" s="49" t="str">
        <f t="shared" ref="AG62:AG74" si="252">CONCATENATE(AC62&amp;":"&amp;AD62&amp;":"&amp;AE62)</f>
        <v>10:03:30</v>
      </c>
      <c r="AH62" s="50">
        <f t="shared" ref="AH62:AH74" si="253">AB62-W62</f>
        <v>5.751157407407409E-2</v>
      </c>
      <c r="AI62" s="57">
        <f t="shared" ref="AI62:AI74" si="254">AG62-AB62</f>
        <v>3.9467592592592471E-3</v>
      </c>
      <c r="AJ62" s="50">
        <f t="shared" ref="AJ62:AJ74" si="255">AG62-AB62+AH62</f>
        <v>6.1458333333333337E-2</v>
      </c>
      <c r="AK62" s="52">
        <f t="shared" ref="AK62:AK74" si="256">$W$3/(MINUTE(AH62)/60+HOUR(AH62)+SECOND(AH62)/3600)</f>
        <v>21.734755484000807</v>
      </c>
      <c r="AL62" s="52">
        <f t="shared" ref="AL62:AL74" si="257">$W$3/(MINUTE(AJ62)/60+HOUR(AJ62)+SECOND(AJ62)/3600)</f>
        <v>20.338983050847457</v>
      </c>
      <c r="AM62" s="106">
        <f t="shared" si="6"/>
        <v>0.43993055555555555</v>
      </c>
      <c r="AN62" s="47" t="str">
        <f t="shared" ref="AN62:AN74" si="258">LEFT(AQ62,2)</f>
        <v>11</v>
      </c>
      <c r="AO62" s="47" t="str">
        <f t="shared" ref="AO62:AO74" si="259">MID(AQ62,3,2)</f>
        <v>53</v>
      </c>
      <c r="AP62" s="47" t="str">
        <f t="shared" ref="AP62:AP74" si="260">RIGHT(AQ62,2)</f>
        <v>40</v>
      </c>
      <c r="AQ62" s="48" t="s">
        <v>633</v>
      </c>
      <c r="AR62" s="49" t="str">
        <f t="shared" ref="AR62:AR69" si="261">CONCATENATE(AN62&amp;":"&amp;AO62&amp;":"&amp;AP62)</f>
        <v>11:53:40</v>
      </c>
      <c r="AS62" s="47" t="str">
        <f t="shared" ref="AS62:AS74" si="262">LEFT(AV62,2)</f>
        <v>11</v>
      </c>
      <c r="AT62" s="47" t="str">
        <f t="shared" ref="AT62:AT74" si="263">MID(AV62,3,2)</f>
        <v>59</v>
      </c>
      <c r="AU62" s="47" t="str">
        <f t="shared" ref="AU62:AU74" si="264">RIGHT(AV62,2)</f>
        <v>33</v>
      </c>
      <c r="AV62" s="48" t="s">
        <v>634</v>
      </c>
      <c r="AW62" s="49" t="str">
        <f t="shared" ref="AW62:AW74" si="265">CONCATENATE(AS62&amp;":"&amp;AT62&amp;":"&amp;AU62)</f>
        <v>11:59:33</v>
      </c>
      <c r="AX62" s="107">
        <f t="shared" ref="AX62:AX69" si="266">AR62-AM62</f>
        <v>5.5671296296296302E-2</v>
      </c>
      <c r="AY62" s="109">
        <f t="shared" ref="AY62:AY69" si="267">AW62-AR62</f>
        <v>4.0856481481481577E-3</v>
      </c>
      <c r="AZ62" s="107">
        <f t="shared" ref="AZ62:AZ69" si="268">AW62-AR62+AX62</f>
        <v>5.975694444444446E-2</v>
      </c>
      <c r="BA62" s="52">
        <f t="shared" ref="BA62:BA69" si="269">$AM$3/(MINUTE(AX62)/60+HOUR(AX62)+SECOND(AX62)/3600)</f>
        <v>22.453222453222455</v>
      </c>
      <c r="BB62" s="52">
        <f t="shared" ref="BB62:BB69" si="270">$AM$3/(MINUTE(AZ62)/60+HOUR(AZ62)+SECOND(AZ62)/3600)</f>
        <v>20.918070889018015</v>
      </c>
      <c r="BC62" s="117"/>
      <c r="BD62" s="117"/>
      <c r="BE62" s="117"/>
      <c r="BF62" s="117"/>
      <c r="BG62" s="117"/>
      <c r="BH62" s="117"/>
      <c r="BI62" s="117"/>
      <c r="BJ62" s="117"/>
      <c r="BK62" s="117"/>
      <c r="BL62" s="308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08">
        <f t="shared" ref="CI62:CI70" si="271">AW62+"00:40"</f>
        <v>0.52746527777777774</v>
      </c>
      <c r="CJ62" s="47" t="str">
        <f t="shared" ref="CJ62:CJ74" si="272">LEFT(CM62,2)</f>
        <v>13</v>
      </c>
      <c r="CK62" s="47" t="str">
        <f t="shared" ref="CK62:CK74" si="273">MID(CM62,3,2)</f>
        <v>23</v>
      </c>
      <c r="CL62" s="47" t="str">
        <f t="shared" ref="CL62:CL74" si="274">RIGHT(CM62,2)</f>
        <v>55</v>
      </c>
      <c r="CM62" s="48" t="s">
        <v>774</v>
      </c>
      <c r="CN62" s="49" t="str">
        <f t="shared" ref="CN62:CN74" si="275">CONCATENATE(CJ62&amp;":"&amp;CK62&amp;":"&amp;CL62)</f>
        <v>13:23:55</v>
      </c>
      <c r="CO62" s="47" t="str">
        <f t="shared" ref="CO62:CO74" si="276">LEFT(CR62,2)</f>
        <v>13</v>
      </c>
      <c r="CP62" s="47" t="str">
        <f t="shared" ref="CP62:CP74" si="277">MID(CR62,3,2)</f>
        <v>48</v>
      </c>
      <c r="CQ62" s="47" t="str">
        <f t="shared" ref="CQ62:CQ74" si="278">RIGHT(CR62,2)</f>
        <v>10</v>
      </c>
      <c r="CR62" s="48" t="s">
        <v>775</v>
      </c>
      <c r="CS62" s="49" t="str">
        <f t="shared" ref="CS62:CS74" si="279">CONCATENATE(CO62&amp;":"&amp;CP62&amp;":"&amp;CQ62)</f>
        <v>13:48:10</v>
      </c>
      <c r="CT62" s="107">
        <f t="shared" ref="CT62:CT71" si="280">CN62-CI62</f>
        <v>3.081018518518519E-2</v>
      </c>
      <c r="CU62" s="366">
        <f t="shared" ref="CU62:CU71" si="281">CS62-CN62</f>
        <v>1.6840277777777746E-2</v>
      </c>
      <c r="CV62" s="107">
        <f t="shared" ref="CV62:CV71" si="282">CS62-CN62+CT62</f>
        <v>4.7650462962962936E-2</v>
      </c>
      <c r="CW62" s="52">
        <f t="shared" ref="CW62:CW71" si="283">$CI$3/(MINUTE(CT62)/60+HOUR(CT62)+SECOND(CT62)/3600)</f>
        <v>27.047332832456803</v>
      </c>
      <c r="CX62" s="52">
        <f t="shared" ref="CX62:CX71" si="284">$CI$3/(MINUTE(CV62)/60+HOUR(CV62)+SECOND(CV62)/3600)</f>
        <v>17.488462472674279</v>
      </c>
      <c r="CY62" s="58"/>
      <c r="CZ62" s="59">
        <f t="shared" ref="CZ62:CZ71" si="285">$DC$61/(MINUTE(DC62)/60+HOUR(DC62)+SECOND(DC62)/3600)</f>
        <v>21.926151503616293</v>
      </c>
      <c r="DA62" s="60"/>
      <c r="DB62" s="61">
        <f t="shared" ref="DB62:DB71" si="286">R62+AH62+AX62+BN62+CD62+CT62</f>
        <v>0.14399305555555558</v>
      </c>
      <c r="DC62" s="61">
        <f t="shared" ref="DC62:DC71" si="287">T62+AJ62+AZ62+BN62+CF62+CT62</f>
        <v>0.15202546296296299</v>
      </c>
      <c r="DD62" s="6"/>
      <c r="DE62" s="63">
        <v>80</v>
      </c>
      <c r="DF62" s="64">
        <f t="shared" ref="DF62:DG66" si="288">MINUTE(DB62)/60+HOUR(DB62)+SECOND(DB62)/3600</f>
        <v>3.4558333333333335</v>
      </c>
      <c r="DG62" s="64">
        <f t="shared" si="288"/>
        <v>3.6486111111111112</v>
      </c>
      <c r="DH62" s="16">
        <v>200</v>
      </c>
      <c r="DI62" s="16">
        <f t="shared" ref="DI62:DI70" si="289">-(SECOND(CN62-$CN$62)/60+MINUTE(CN62-$CN$62)+HOUR(CN62-$CN$62)*60)</f>
        <v>0</v>
      </c>
      <c r="DJ62" s="65">
        <f>IF((DE62+DH62+DI62)&lt;DE62,DE62,DE62+DH62+DI62)</f>
        <v>280</v>
      </c>
      <c r="DK62" s="65">
        <f t="shared" ref="DK62:DK70" si="290">IF(CN62&gt;$DE$61,0,DJ62)</f>
        <v>280</v>
      </c>
      <c r="DL62" s="65">
        <f t="shared" ref="DL62:DL70" si="291">IF((S62&gt;$DN$7),0,DK62)</f>
        <v>280</v>
      </c>
      <c r="DM62" s="65">
        <f t="shared" ref="DM62:DM70" si="292">IF((AI62&gt;$DN$7),0,DK62)</f>
        <v>280</v>
      </c>
      <c r="DN62" s="65">
        <f t="shared" ref="DN62:DN70" si="293">IF((AY62&gt;$DN$7),0,DK62)</f>
        <v>280</v>
      </c>
      <c r="DO62" s="65">
        <f>IF((BO62&gt;$DM$7),0,DK62)</f>
        <v>280</v>
      </c>
      <c r="DP62" s="65">
        <f>IF((CE62&gt;$DN$7),0,DK62)</f>
        <v>280</v>
      </c>
      <c r="DQ62" s="65">
        <f>IF((CU62&gt;$DM$7),0,DK62)</f>
        <v>280</v>
      </c>
      <c r="DR62" s="134">
        <f>DL62*DM62*DN62*DO62*DP62*DQ62/DL62/DM62/DN62/DP62/DQ62</f>
        <v>280</v>
      </c>
    </row>
    <row r="63" spans="1:123" s="67" customFormat="1">
      <c r="A63" s="212">
        <v>2</v>
      </c>
      <c r="B63" s="43" t="str">
        <f t="shared" si="244"/>
        <v>80 CEI YR</v>
      </c>
      <c r="C63" s="102">
        <v>511</v>
      </c>
      <c r="D63" s="103" t="s">
        <v>288</v>
      </c>
      <c r="E63" s="104" t="s">
        <v>289</v>
      </c>
      <c r="F63" s="284" t="s">
        <v>459</v>
      </c>
      <c r="G63" s="117"/>
      <c r="H63" s="117"/>
      <c r="I63" s="117"/>
      <c r="J63" s="117"/>
      <c r="K63" s="316"/>
      <c r="L63" s="317"/>
      <c r="M63" s="318"/>
      <c r="N63" s="318"/>
      <c r="O63" s="318"/>
      <c r="P63" s="319"/>
      <c r="Q63" s="117"/>
      <c r="R63" s="117"/>
      <c r="S63" s="117"/>
      <c r="T63" s="117"/>
      <c r="U63" s="117"/>
      <c r="V63" s="117"/>
      <c r="W63" s="46">
        <v>0.3576388888888889</v>
      </c>
      <c r="X63" s="47" t="str">
        <f t="shared" si="245"/>
        <v>09</v>
      </c>
      <c r="Y63" s="47" t="str">
        <f t="shared" si="246"/>
        <v>53</v>
      </c>
      <c r="Z63" s="47" t="str">
        <f t="shared" si="247"/>
        <v>16</v>
      </c>
      <c r="AA63" s="105" t="s">
        <v>635</v>
      </c>
      <c r="AB63" s="49" t="str">
        <f t="shared" si="248"/>
        <v>09:53:16</v>
      </c>
      <c r="AC63" s="47" t="str">
        <f t="shared" si="249"/>
        <v>09</v>
      </c>
      <c r="AD63" s="47" t="str">
        <f t="shared" si="250"/>
        <v>57</v>
      </c>
      <c r="AE63" s="47" t="str">
        <f t="shared" si="251"/>
        <v>15</v>
      </c>
      <c r="AF63" s="291" t="s">
        <v>636</v>
      </c>
      <c r="AG63" s="49" t="str">
        <f t="shared" si="252"/>
        <v>09:57:15</v>
      </c>
      <c r="AH63" s="50">
        <f t="shared" si="253"/>
        <v>5.4351851851851873E-2</v>
      </c>
      <c r="AI63" s="57">
        <f t="shared" si="254"/>
        <v>2.766203703703729E-3</v>
      </c>
      <c r="AJ63" s="50">
        <f t="shared" si="255"/>
        <v>5.7118055555555602E-2</v>
      </c>
      <c r="AK63" s="52">
        <f t="shared" si="256"/>
        <v>22.998296422487222</v>
      </c>
      <c r="AL63" s="52">
        <f t="shared" si="257"/>
        <v>21.88449848024316</v>
      </c>
      <c r="AM63" s="106">
        <f t="shared" si="6"/>
        <v>0.43559027777777781</v>
      </c>
      <c r="AN63" s="47" t="str">
        <f t="shared" si="258"/>
        <v>11</v>
      </c>
      <c r="AO63" s="47" t="str">
        <f t="shared" si="259"/>
        <v>49</v>
      </c>
      <c r="AP63" s="47" t="str">
        <f t="shared" si="260"/>
        <v>25</v>
      </c>
      <c r="AQ63" s="48" t="s">
        <v>637</v>
      </c>
      <c r="AR63" s="49" t="str">
        <f t="shared" si="261"/>
        <v>11:49:25</v>
      </c>
      <c r="AS63" s="47" t="str">
        <f t="shared" si="262"/>
        <v>12</v>
      </c>
      <c r="AT63" s="47" t="str">
        <f t="shared" si="263"/>
        <v>00</v>
      </c>
      <c r="AU63" s="47" t="str">
        <f t="shared" si="264"/>
        <v>35</v>
      </c>
      <c r="AV63" s="48" t="s">
        <v>638</v>
      </c>
      <c r="AW63" s="49" t="str">
        <f t="shared" si="265"/>
        <v>12:00:35</v>
      </c>
      <c r="AX63" s="107">
        <f t="shared" si="266"/>
        <v>5.706018518518513E-2</v>
      </c>
      <c r="AY63" s="109">
        <f t="shared" si="267"/>
        <v>7.7546296296296391E-3</v>
      </c>
      <c r="AZ63" s="107">
        <f t="shared" si="268"/>
        <v>6.481481481481477E-2</v>
      </c>
      <c r="BA63" s="52">
        <f t="shared" si="269"/>
        <v>21.906693711967545</v>
      </c>
      <c r="BB63" s="52">
        <f t="shared" si="270"/>
        <v>19.285714285714285</v>
      </c>
      <c r="BC63" s="117"/>
      <c r="BD63" s="117"/>
      <c r="BE63" s="117"/>
      <c r="BF63" s="117"/>
      <c r="BG63" s="117"/>
      <c r="BH63" s="117"/>
      <c r="BI63" s="117"/>
      <c r="BJ63" s="117"/>
      <c r="BK63" s="117"/>
      <c r="BL63" s="308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08">
        <f t="shared" si="271"/>
        <v>0.52818287037037037</v>
      </c>
      <c r="CJ63" s="47" t="str">
        <f t="shared" si="272"/>
        <v>13</v>
      </c>
      <c r="CK63" s="47" t="str">
        <f t="shared" si="273"/>
        <v>35</v>
      </c>
      <c r="CL63" s="47" t="str">
        <f t="shared" si="274"/>
        <v>18</v>
      </c>
      <c r="CM63" s="48" t="s">
        <v>798</v>
      </c>
      <c r="CN63" s="49" t="str">
        <f t="shared" si="275"/>
        <v>13:35:18</v>
      </c>
      <c r="CO63" s="47" t="str">
        <f t="shared" si="276"/>
        <v>13</v>
      </c>
      <c r="CP63" s="47" t="str">
        <f t="shared" si="277"/>
        <v>56</v>
      </c>
      <c r="CQ63" s="47" t="str">
        <f t="shared" si="278"/>
        <v>36</v>
      </c>
      <c r="CR63" s="48" t="s">
        <v>799</v>
      </c>
      <c r="CS63" s="49" t="str">
        <f t="shared" si="279"/>
        <v>13:56:36</v>
      </c>
      <c r="CT63" s="107">
        <f t="shared" si="280"/>
        <v>3.7997685185185204E-2</v>
      </c>
      <c r="CU63" s="366">
        <f t="shared" si="281"/>
        <v>1.4791666666666647E-2</v>
      </c>
      <c r="CV63" s="107">
        <f t="shared" si="282"/>
        <v>5.2789351851851851E-2</v>
      </c>
      <c r="CW63" s="52">
        <f t="shared" si="283"/>
        <v>21.931160523911057</v>
      </c>
      <c r="CX63" s="52">
        <f t="shared" si="284"/>
        <v>15.78601183950888</v>
      </c>
      <c r="CY63" s="58"/>
      <c r="CZ63" s="59">
        <f t="shared" si="285"/>
        <v>20.842379504993488</v>
      </c>
      <c r="DA63" s="60"/>
      <c r="DB63" s="61">
        <f t="shared" si="286"/>
        <v>0.14940972222222221</v>
      </c>
      <c r="DC63" s="61">
        <f t="shared" si="287"/>
        <v>0.15993055555555558</v>
      </c>
      <c r="DD63" s="6"/>
      <c r="DE63" s="63">
        <f>DE62</f>
        <v>80</v>
      </c>
      <c r="DF63" s="64">
        <f t="shared" si="288"/>
        <v>3.5858333333333334</v>
      </c>
      <c r="DG63" s="64">
        <f t="shared" si="288"/>
        <v>3.8383333333333334</v>
      </c>
      <c r="DH63" s="16">
        <f>DH62-5</f>
        <v>195</v>
      </c>
      <c r="DI63" s="16">
        <f t="shared" si="289"/>
        <v>-11.383333333333333</v>
      </c>
      <c r="DJ63" s="65">
        <f>IF((DE63+DH63+DI63)&lt;DE63,DE63,DE63+DH63+DI63)</f>
        <v>263.61666666666667</v>
      </c>
      <c r="DK63" s="65">
        <f t="shared" si="290"/>
        <v>263.61666666666667</v>
      </c>
      <c r="DL63" s="65">
        <f t="shared" si="291"/>
        <v>263.61666666666667</v>
      </c>
      <c r="DM63" s="65">
        <f t="shared" si="292"/>
        <v>263.61666666666667</v>
      </c>
      <c r="DN63" s="65">
        <f t="shared" si="293"/>
        <v>263.61666666666667</v>
      </c>
      <c r="DO63" s="65">
        <f>IF((BO63&gt;$DM$7),0,DK63)</f>
        <v>263.61666666666667</v>
      </c>
      <c r="DP63" s="65">
        <f>IF((CE63&gt;$DN$7),0,DK63)</f>
        <v>263.61666666666667</v>
      </c>
      <c r="DQ63" s="65">
        <f>IF((CU63&gt;$DM$7),0,DK63)</f>
        <v>263.61666666666667</v>
      </c>
      <c r="DR63" s="134">
        <f>DL63*DM63*DN63*DO63*DP63*DQ63/DL63/DM63/DN63/DP63/DQ63</f>
        <v>263.61666666666667</v>
      </c>
      <c r="DS63" s="66"/>
    </row>
    <row r="64" spans="1:123" s="67" customFormat="1">
      <c r="A64" s="212">
        <v>3</v>
      </c>
      <c r="B64" s="43" t="str">
        <f t="shared" si="244"/>
        <v>80 CEI YR</v>
      </c>
      <c r="C64" s="102">
        <v>176</v>
      </c>
      <c r="D64" s="103" t="s">
        <v>366</v>
      </c>
      <c r="E64" s="104" t="s">
        <v>367</v>
      </c>
      <c r="F64" s="284" t="s">
        <v>459</v>
      </c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46">
        <f t="shared" ref="W64:W71" si="294">W63</f>
        <v>0.3576388888888889</v>
      </c>
      <c r="X64" s="47" t="str">
        <f t="shared" si="245"/>
        <v>09</v>
      </c>
      <c r="Y64" s="47" t="str">
        <f t="shared" si="246"/>
        <v>59</v>
      </c>
      <c r="Z64" s="47" t="str">
        <f t="shared" si="247"/>
        <v>58</v>
      </c>
      <c r="AA64" s="105" t="s">
        <v>584</v>
      </c>
      <c r="AB64" s="49" t="str">
        <f t="shared" si="248"/>
        <v>09:59:58</v>
      </c>
      <c r="AC64" s="47" t="str">
        <f t="shared" si="249"/>
        <v>10</v>
      </c>
      <c r="AD64" s="47" t="str">
        <f t="shared" si="250"/>
        <v>10</v>
      </c>
      <c r="AE64" s="47" t="str">
        <f t="shared" si="251"/>
        <v>11</v>
      </c>
      <c r="AF64" s="291" t="s">
        <v>585</v>
      </c>
      <c r="AG64" s="49" t="str">
        <f t="shared" si="252"/>
        <v>10:10:11</v>
      </c>
      <c r="AH64" s="50">
        <f t="shared" si="253"/>
        <v>5.9004629629629601E-2</v>
      </c>
      <c r="AI64" s="340">
        <f t="shared" si="254"/>
        <v>7.0949074074074803E-3</v>
      </c>
      <c r="AJ64" s="50">
        <f t="shared" si="255"/>
        <v>6.6099537037037082E-2</v>
      </c>
      <c r="AK64" s="52">
        <f t="shared" si="256"/>
        <v>21.184778344448805</v>
      </c>
      <c r="AL64" s="52">
        <f t="shared" si="257"/>
        <v>18.910873752407632</v>
      </c>
      <c r="AM64" s="106">
        <f t="shared" si="6"/>
        <v>0.44457175925925929</v>
      </c>
      <c r="AN64" s="47" t="str">
        <f t="shared" si="258"/>
        <v>12</v>
      </c>
      <c r="AO64" s="47" t="str">
        <f t="shared" si="259"/>
        <v>13</v>
      </c>
      <c r="AP64" s="47" t="str">
        <f t="shared" si="260"/>
        <v>17</v>
      </c>
      <c r="AQ64" s="48" t="s">
        <v>586</v>
      </c>
      <c r="AR64" s="49" t="str">
        <f t="shared" si="261"/>
        <v>12:13:17</v>
      </c>
      <c r="AS64" s="47" t="str">
        <f t="shared" si="262"/>
        <v>12</v>
      </c>
      <c r="AT64" s="47" t="str">
        <f t="shared" si="263"/>
        <v>23</v>
      </c>
      <c r="AU64" s="47" t="str">
        <f t="shared" si="264"/>
        <v>26</v>
      </c>
      <c r="AV64" s="48" t="s">
        <v>587</v>
      </c>
      <c r="AW64" s="49" t="str">
        <f t="shared" si="265"/>
        <v>12:23:26</v>
      </c>
      <c r="AX64" s="107">
        <f t="shared" si="266"/>
        <v>6.4652777777777781E-2</v>
      </c>
      <c r="AY64" s="109">
        <f t="shared" si="267"/>
        <v>7.0486111111111027E-3</v>
      </c>
      <c r="AZ64" s="107">
        <f t="shared" si="268"/>
        <v>7.1701388888888884E-2</v>
      </c>
      <c r="BA64" s="52">
        <f t="shared" si="269"/>
        <v>19.334049409237377</v>
      </c>
      <c r="BB64" s="52">
        <f t="shared" si="270"/>
        <v>17.433414043583532</v>
      </c>
      <c r="BC64" s="117"/>
      <c r="BD64" s="117"/>
      <c r="BE64" s="117"/>
      <c r="BF64" s="117"/>
      <c r="BG64" s="117"/>
      <c r="BH64" s="117"/>
      <c r="BI64" s="117"/>
      <c r="BJ64" s="117"/>
      <c r="BK64" s="117"/>
      <c r="BL64" s="308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08">
        <f t="shared" si="271"/>
        <v>0.54405092592592597</v>
      </c>
      <c r="CJ64" s="47" t="str">
        <f t="shared" si="272"/>
        <v>14</v>
      </c>
      <c r="CK64" s="47" t="str">
        <f t="shared" si="273"/>
        <v>18</v>
      </c>
      <c r="CL64" s="47" t="str">
        <f t="shared" si="274"/>
        <v>49</v>
      </c>
      <c r="CM64" s="48" t="s">
        <v>1039</v>
      </c>
      <c r="CN64" s="49" t="str">
        <f t="shared" si="275"/>
        <v>14:18:49</v>
      </c>
      <c r="CO64" s="47" t="str">
        <f t="shared" si="276"/>
        <v>14</v>
      </c>
      <c r="CP64" s="47" t="str">
        <f t="shared" si="277"/>
        <v>33</v>
      </c>
      <c r="CQ64" s="47" t="str">
        <f t="shared" si="278"/>
        <v>35</v>
      </c>
      <c r="CR64" s="48" t="s">
        <v>1040</v>
      </c>
      <c r="CS64" s="49" t="str">
        <f t="shared" si="279"/>
        <v>14:33:35</v>
      </c>
      <c r="CT64" s="107">
        <f t="shared" si="280"/>
        <v>5.2349537037037042E-2</v>
      </c>
      <c r="CU64" s="366">
        <f t="shared" si="281"/>
        <v>1.025462962962953E-2</v>
      </c>
      <c r="CV64" s="107">
        <f t="shared" si="282"/>
        <v>6.2604166666666572E-2</v>
      </c>
      <c r="CW64" s="52">
        <f t="shared" si="283"/>
        <v>15.918638072076055</v>
      </c>
      <c r="CX64" s="52">
        <f t="shared" si="284"/>
        <v>13.311148086522463</v>
      </c>
      <c r="CY64" s="58"/>
      <c r="CZ64" s="59">
        <f t="shared" si="285"/>
        <v>17.529977478848377</v>
      </c>
      <c r="DA64" s="60"/>
      <c r="DB64" s="61">
        <f t="shared" si="286"/>
        <v>0.17600694444444442</v>
      </c>
      <c r="DC64" s="61">
        <f t="shared" si="287"/>
        <v>0.19015046296296301</v>
      </c>
      <c r="DD64" s="6"/>
      <c r="DE64" s="63">
        <f>DE63</f>
        <v>80</v>
      </c>
      <c r="DF64" s="64">
        <f t="shared" si="288"/>
        <v>4.2241666666666671</v>
      </c>
      <c r="DG64" s="64">
        <f t="shared" si="288"/>
        <v>4.5636111111111113</v>
      </c>
      <c r="DH64" s="16">
        <f>DH63-5</f>
        <v>190</v>
      </c>
      <c r="DI64" s="16">
        <f t="shared" si="289"/>
        <v>-54.9</v>
      </c>
      <c r="DJ64" s="65">
        <f>IF((DE64+DH64+DI64)&lt;DE64,DE64,DE64+DH64+DI64)</f>
        <v>215.1</v>
      </c>
      <c r="DK64" s="65">
        <f t="shared" si="290"/>
        <v>215.1</v>
      </c>
      <c r="DL64" s="65">
        <f t="shared" si="291"/>
        <v>215.1</v>
      </c>
      <c r="DM64" s="65">
        <f t="shared" si="292"/>
        <v>215.1</v>
      </c>
      <c r="DN64" s="65">
        <f t="shared" si="293"/>
        <v>215.1</v>
      </c>
      <c r="DO64" s="65">
        <f>IF((BO64&gt;$DM$7),0,DK64)</f>
        <v>215.1</v>
      </c>
      <c r="DP64" s="65">
        <f>IF((CE64&gt;$DN$7),0,DK64)</f>
        <v>215.1</v>
      </c>
      <c r="DQ64" s="65">
        <f>IF((CU64&gt;$DM$7),0,DK64)</f>
        <v>215.1</v>
      </c>
      <c r="DR64" s="134">
        <f>DL64*DM64*DN64*DO64*DP64*DQ64/DL64/DM64/DN64/DP64/DQ64</f>
        <v>215.10000000000005</v>
      </c>
      <c r="DS64" s="66"/>
    </row>
    <row r="65" spans="1:123" s="67" customFormat="1">
      <c r="A65" s="212">
        <v>4</v>
      </c>
      <c r="B65" s="43" t="str">
        <f t="shared" si="244"/>
        <v>80 CEI YR</v>
      </c>
      <c r="C65" s="102">
        <v>221</v>
      </c>
      <c r="D65" s="103" t="s">
        <v>244</v>
      </c>
      <c r="E65" s="104" t="s">
        <v>245</v>
      </c>
      <c r="F65" s="284" t="s">
        <v>459</v>
      </c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46">
        <f t="shared" si="294"/>
        <v>0.3576388888888889</v>
      </c>
      <c r="X65" s="47" t="str">
        <f t="shared" si="245"/>
        <v>09</v>
      </c>
      <c r="Y65" s="47" t="str">
        <f t="shared" si="246"/>
        <v>56</v>
      </c>
      <c r="Z65" s="47" t="str">
        <f t="shared" si="247"/>
        <v>60</v>
      </c>
      <c r="AA65" s="105" t="s">
        <v>554</v>
      </c>
      <c r="AB65" s="49" t="str">
        <f t="shared" si="248"/>
        <v>09:56:60</v>
      </c>
      <c r="AC65" s="47" t="str">
        <f t="shared" si="249"/>
        <v>10</v>
      </c>
      <c r="AD65" s="47" t="str">
        <f t="shared" si="250"/>
        <v>03</v>
      </c>
      <c r="AE65" s="47" t="str">
        <f t="shared" si="251"/>
        <v>10</v>
      </c>
      <c r="AF65" s="291" t="s">
        <v>555</v>
      </c>
      <c r="AG65" s="49" t="str">
        <f t="shared" si="252"/>
        <v>10:03:10</v>
      </c>
      <c r="AH65" s="50">
        <f t="shared" si="253"/>
        <v>5.6944444444444409E-2</v>
      </c>
      <c r="AI65" s="57">
        <f t="shared" si="254"/>
        <v>4.2824074074074292E-3</v>
      </c>
      <c r="AJ65" s="50">
        <f t="shared" si="255"/>
        <v>6.1226851851851838E-2</v>
      </c>
      <c r="AK65" s="52">
        <f t="shared" si="256"/>
        <v>21.95121951219512</v>
      </c>
      <c r="AL65" s="52">
        <f t="shared" si="257"/>
        <v>20.415879017013232</v>
      </c>
      <c r="AM65" s="106">
        <f t="shared" si="6"/>
        <v>0.43969907407407405</v>
      </c>
      <c r="AN65" s="47" t="str">
        <f t="shared" si="258"/>
        <v>12</v>
      </c>
      <c r="AO65" s="47" t="str">
        <f t="shared" si="259"/>
        <v>16</v>
      </c>
      <c r="AP65" s="47" t="str">
        <f t="shared" si="260"/>
        <v>27</v>
      </c>
      <c r="AQ65" s="48" t="s">
        <v>556</v>
      </c>
      <c r="AR65" s="49" t="str">
        <f t="shared" si="261"/>
        <v>12:16:27</v>
      </c>
      <c r="AS65" s="47" t="str">
        <f t="shared" si="262"/>
        <v>12</v>
      </c>
      <c r="AT65" s="47" t="str">
        <f t="shared" si="263"/>
        <v>21</v>
      </c>
      <c r="AU65" s="47" t="str">
        <f t="shared" si="264"/>
        <v>27</v>
      </c>
      <c r="AV65" s="48" t="s">
        <v>557</v>
      </c>
      <c r="AW65" s="49" t="str">
        <f t="shared" si="265"/>
        <v>12:21:27</v>
      </c>
      <c r="AX65" s="107">
        <f t="shared" si="266"/>
        <v>7.1724537037037073E-2</v>
      </c>
      <c r="AY65" s="109">
        <f t="shared" si="267"/>
        <v>3.4722222222222099E-3</v>
      </c>
      <c r="AZ65" s="107">
        <f t="shared" si="268"/>
        <v>7.5196759259259283E-2</v>
      </c>
      <c r="BA65" s="52">
        <f t="shared" si="269"/>
        <v>17.427787639180245</v>
      </c>
      <c r="BB65" s="52">
        <f t="shared" si="270"/>
        <v>16.62305679544405</v>
      </c>
      <c r="BC65" s="117"/>
      <c r="BD65" s="117"/>
      <c r="BE65" s="117"/>
      <c r="BF65" s="117"/>
      <c r="BG65" s="117"/>
      <c r="BH65" s="117"/>
      <c r="BI65" s="117"/>
      <c r="BJ65" s="117"/>
      <c r="BK65" s="117"/>
      <c r="BL65" s="308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/>
      <c r="BZ65" s="117"/>
      <c r="CA65" s="117"/>
      <c r="CB65" s="117"/>
      <c r="CC65" s="117"/>
      <c r="CD65" s="117"/>
      <c r="CE65" s="117"/>
      <c r="CF65" s="117"/>
      <c r="CG65" s="117"/>
      <c r="CH65" s="117"/>
      <c r="CI65" s="108">
        <f t="shared" si="271"/>
        <v>0.54267361111111112</v>
      </c>
      <c r="CJ65" s="47" t="str">
        <f t="shared" si="272"/>
        <v>14</v>
      </c>
      <c r="CK65" s="47" t="str">
        <f t="shared" si="273"/>
        <v>18</v>
      </c>
      <c r="CL65" s="47" t="str">
        <f t="shared" si="274"/>
        <v>50</v>
      </c>
      <c r="CM65" s="48" t="s">
        <v>796</v>
      </c>
      <c r="CN65" s="49" t="str">
        <f t="shared" si="275"/>
        <v>14:18:50</v>
      </c>
      <c r="CO65" s="47" t="str">
        <f t="shared" si="276"/>
        <v>14</v>
      </c>
      <c r="CP65" s="47" t="str">
        <f t="shared" si="277"/>
        <v>26</v>
      </c>
      <c r="CQ65" s="47" t="str">
        <f t="shared" si="278"/>
        <v>26</v>
      </c>
      <c r="CR65" s="48" t="s">
        <v>797</v>
      </c>
      <c r="CS65" s="49" t="str">
        <f t="shared" si="279"/>
        <v>14:26:26</v>
      </c>
      <c r="CT65" s="107">
        <f t="shared" si="280"/>
        <v>5.3738425925925926E-2</v>
      </c>
      <c r="CU65" s="366">
        <f t="shared" si="281"/>
        <v>5.2777777777777146E-3</v>
      </c>
      <c r="CV65" s="107">
        <f t="shared" si="282"/>
        <v>5.901620370370364E-2</v>
      </c>
      <c r="CW65" s="52">
        <f t="shared" si="283"/>
        <v>15.507215162610381</v>
      </c>
      <c r="CX65" s="52">
        <f t="shared" si="284"/>
        <v>14.12041576779761</v>
      </c>
      <c r="CY65" s="58"/>
      <c r="CZ65" s="59">
        <f t="shared" si="285"/>
        <v>17.528910529519173</v>
      </c>
      <c r="DA65" s="60"/>
      <c r="DB65" s="61">
        <f t="shared" si="286"/>
        <v>0.18240740740740741</v>
      </c>
      <c r="DC65" s="61">
        <f t="shared" si="287"/>
        <v>0.19016203703703705</v>
      </c>
      <c r="DD65" s="6"/>
      <c r="DE65" s="63">
        <f>DE64</f>
        <v>80</v>
      </c>
      <c r="DF65" s="64">
        <f t="shared" si="288"/>
        <v>4.3777777777777773</v>
      </c>
      <c r="DG65" s="64">
        <f t="shared" si="288"/>
        <v>4.5638888888888891</v>
      </c>
      <c r="DH65" s="16">
        <f>DH64-5</f>
        <v>185</v>
      </c>
      <c r="DI65" s="16">
        <f t="shared" si="289"/>
        <v>-54.916666666666664</v>
      </c>
      <c r="DJ65" s="65">
        <f>IF((DE65+DH65+DI65)&lt;DE65,DE65,DE65+DH65+DI65)</f>
        <v>210.08333333333334</v>
      </c>
      <c r="DK65" s="65">
        <f t="shared" si="290"/>
        <v>210.08333333333334</v>
      </c>
      <c r="DL65" s="65">
        <f t="shared" si="291"/>
        <v>210.08333333333334</v>
      </c>
      <c r="DM65" s="65">
        <f t="shared" si="292"/>
        <v>210.08333333333334</v>
      </c>
      <c r="DN65" s="65">
        <f t="shared" si="293"/>
        <v>210.08333333333334</v>
      </c>
      <c r="DO65" s="65">
        <f>IF((BO65&gt;$DM$7),0,DK65)</f>
        <v>210.08333333333334</v>
      </c>
      <c r="DP65" s="65">
        <f>IF((CE65&gt;$DN$7),0,DK65)</f>
        <v>210.08333333333334</v>
      </c>
      <c r="DQ65" s="65">
        <f>IF((CU65&gt;$DM$7),0,DK65)</f>
        <v>210.08333333333334</v>
      </c>
      <c r="DR65" s="134">
        <f>DL65*DM65*DN65*DO65*DP65*DQ65/DL65/DM65/DN65/DP65/DQ65</f>
        <v>210.08333333333337</v>
      </c>
      <c r="DS65" s="66"/>
    </row>
    <row r="66" spans="1:123" s="67" customFormat="1">
      <c r="A66" s="212">
        <v>5</v>
      </c>
      <c r="B66" s="43" t="str">
        <f t="shared" si="244"/>
        <v>80 CEI YR</v>
      </c>
      <c r="C66" s="102">
        <v>500</v>
      </c>
      <c r="D66" s="103" t="s">
        <v>284</v>
      </c>
      <c r="E66" s="104" t="s">
        <v>285</v>
      </c>
      <c r="F66" s="284" t="s">
        <v>459</v>
      </c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46">
        <f t="shared" si="294"/>
        <v>0.3576388888888889</v>
      </c>
      <c r="X66" s="47" t="str">
        <f t="shared" si="245"/>
        <v>09</v>
      </c>
      <c r="Y66" s="47" t="str">
        <f t="shared" si="246"/>
        <v>56</v>
      </c>
      <c r="Z66" s="47" t="str">
        <f t="shared" si="247"/>
        <v>12</v>
      </c>
      <c r="AA66" s="105" t="s">
        <v>564</v>
      </c>
      <c r="AB66" s="49" t="str">
        <f t="shared" si="248"/>
        <v>09:56:12</v>
      </c>
      <c r="AC66" s="47" t="str">
        <f t="shared" si="249"/>
        <v>10</v>
      </c>
      <c r="AD66" s="47" t="str">
        <f t="shared" si="250"/>
        <v>03</v>
      </c>
      <c r="AE66" s="47" t="str">
        <f t="shared" si="251"/>
        <v>35</v>
      </c>
      <c r="AF66" s="291" t="s">
        <v>565</v>
      </c>
      <c r="AG66" s="49" t="str">
        <f t="shared" si="252"/>
        <v>10:03:35</v>
      </c>
      <c r="AH66" s="50">
        <f t="shared" si="253"/>
        <v>5.6388888888888933E-2</v>
      </c>
      <c r="AI66" s="57">
        <f t="shared" si="254"/>
        <v>5.1273148148147651E-3</v>
      </c>
      <c r="AJ66" s="50">
        <f t="shared" si="255"/>
        <v>6.1516203703703698E-2</v>
      </c>
      <c r="AK66" s="52">
        <f t="shared" si="256"/>
        <v>22.167487684729061</v>
      </c>
      <c r="AL66" s="52">
        <f t="shared" si="257"/>
        <v>20.319849482596425</v>
      </c>
      <c r="AM66" s="106">
        <f t="shared" si="6"/>
        <v>0.43998842592592591</v>
      </c>
      <c r="AN66" s="47" t="str">
        <f t="shared" si="258"/>
        <v>12</v>
      </c>
      <c r="AO66" s="47" t="str">
        <f t="shared" si="259"/>
        <v>06</v>
      </c>
      <c r="AP66" s="47" t="str">
        <f t="shared" si="260"/>
        <v>21</v>
      </c>
      <c r="AQ66" s="48" t="s">
        <v>566</v>
      </c>
      <c r="AR66" s="49" t="str">
        <f t="shared" si="261"/>
        <v>12:06:21</v>
      </c>
      <c r="AS66" s="47" t="str">
        <f t="shared" si="262"/>
        <v>12</v>
      </c>
      <c r="AT66" s="47" t="str">
        <f t="shared" si="263"/>
        <v>18</v>
      </c>
      <c r="AU66" s="47" t="str">
        <f t="shared" si="264"/>
        <v>38</v>
      </c>
      <c r="AV66" s="48" t="s">
        <v>567</v>
      </c>
      <c r="AW66" s="49" t="str">
        <f t="shared" si="265"/>
        <v>12:18:38</v>
      </c>
      <c r="AX66" s="107">
        <f t="shared" si="266"/>
        <v>6.4421296296296338E-2</v>
      </c>
      <c r="AY66" s="109">
        <f t="shared" si="267"/>
        <v>8.5300925925926308E-3</v>
      </c>
      <c r="AZ66" s="107">
        <f t="shared" si="268"/>
        <v>7.2951388888888968E-2</v>
      </c>
      <c r="BA66" s="52">
        <f t="shared" si="269"/>
        <v>19.403521379805966</v>
      </c>
      <c r="BB66" s="52">
        <f t="shared" si="270"/>
        <v>17.134697762970013</v>
      </c>
      <c r="BC66" s="117"/>
      <c r="BD66" s="117"/>
      <c r="BE66" s="117"/>
      <c r="BF66" s="117"/>
      <c r="BG66" s="117"/>
      <c r="BH66" s="117"/>
      <c r="BI66" s="117"/>
      <c r="BJ66" s="117"/>
      <c r="BK66" s="117"/>
      <c r="BL66" s="308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08">
        <f t="shared" si="271"/>
        <v>0.54071759259259267</v>
      </c>
      <c r="CJ66" s="47" t="str">
        <f t="shared" si="272"/>
        <v>14</v>
      </c>
      <c r="CK66" s="47" t="str">
        <f t="shared" si="273"/>
        <v>26</v>
      </c>
      <c r="CL66" s="47" t="str">
        <f t="shared" si="274"/>
        <v>25</v>
      </c>
      <c r="CM66" s="48" t="s">
        <v>1037</v>
      </c>
      <c r="CN66" s="49" t="str">
        <f t="shared" si="275"/>
        <v>14:26:25</v>
      </c>
      <c r="CO66" s="47" t="str">
        <f t="shared" si="276"/>
        <v>14</v>
      </c>
      <c r="CP66" s="47" t="str">
        <f t="shared" si="277"/>
        <v>45</v>
      </c>
      <c r="CQ66" s="47" t="str">
        <f t="shared" si="278"/>
        <v>07</v>
      </c>
      <c r="CR66" s="48" t="s">
        <v>1038</v>
      </c>
      <c r="CS66" s="49" t="str">
        <f t="shared" si="279"/>
        <v>14:45:07</v>
      </c>
      <c r="CT66" s="107">
        <f t="shared" si="280"/>
        <v>6.0960648148148056E-2</v>
      </c>
      <c r="CU66" s="366">
        <f t="shared" si="281"/>
        <v>1.2986111111111143E-2</v>
      </c>
      <c r="CV66" s="107">
        <f t="shared" si="282"/>
        <v>7.3946759259259198E-2</v>
      </c>
      <c r="CW66" s="52">
        <f t="shared" si="283"/>
        <v>13.670020884754129</v>
      </c>
      <c r="CX66" s="52">
        <f t="shared" si="284"/>
        <v>11.269369228361247</v>
      </c>
      <c r="CY66" s="58"/>
      <c r="CZ66" s="59">
        <f t="shared" si="285"/>
        <v>17.056559076103049</v>
      </c>
      <c r="DA66" s="60"/>
      <c r="DB66" s="61">
        <f t="shared" si="286"/>
        <v>0.18177083333333333</v>
      </c>
      <c r="DC66" s="61">
        <f t="shared" si="287"/>
        <v>0.19542824074074072</v>
      </c>
      <c r="DD66" s="6"/>
      <c r="DE66" s="63">
        <f>DE65</f>
        <v>80</v>
      </c>
      <c r="DF66" s="64">
        <f t="shared" si="288"/>
        <v>4.3624999999999998</v>
      </c>
      <c r="DG66" s="64">
        <f t="shared" si="288"/>
        <v>4.6902777777777782</v>
      </c>
      <c r="DH66" s="16">
        <f>DH65-5</f>
        <v>180</v>
      </c>
      <c r="DI66" s="16">
        <f t="shared" si="289"/>
        <v>-62.5</v>
      </c>
      <c r="DJ66" s="65">
        <f>IF((DE66+DH66+DI66)&lt;DE66,DE66,DE66+DH66+DI66)</f>
        <v>197.5</v>
      </c>
      <c r="DK66" s="65">
        <f t="shared" si="290"/>
        <v>197.5</v>
      </c>
      <c r="DL66" s="65">
        <f t="shared" si="291"/>
        <v>197.5</v>
      </c>
      <c r="DM66" s="65">
        <f t="shared" si="292"/>
        <v>197.5</v>
      </c>
      <c r="DN66" s="65">
        <f t="shared" si="293"/>
        <v>197.5</v>
      </c>
      <c r="DO66" s="65">
        <f>IF((BO66&gt;$DM$7),0,DK66)</f>
        <v>197.5</v>
      </c>
      <c r="DP66" s="65">
        <f>IF((CE66&gt;$DN$7),0,DK66)</f>
        <v>197.5</v>
      </c>
      <c r="DQ66" s="65">
        <f>IF((CU66&gt;$DM$7),0,DK66)</f>
        <v>197.5</v>
      </c>
      <c r="DR66" s="134">
        <f>DL66*DM66*DN66*DO66*DP66*DQ66/DL66/DM66/DN66/DP66/DQ66</f>
        <v>197.5</v>
      </c>
      <c r="DS66" s="66"/>
    </row>
    <row r="67" spans="1:123" s="67" customFormat="1">
      <c r="A67" s="212">
        <v>6</v>
      </c>
      <c r="B67" s="43" t="str">
        <f t="shared" si="244"/>
        <v>80 CEI YR</v>
      </c>
      <c r="C67" s="102">
        <v>501</v>
      </c>
      <c r="D67" s="103" t="s">
        <v>292</v>
      </c>
      <c r="E67" s="104" t="s">
        <v>293</v>
      </c>
      <c r="F67" s="284" t="s">
        <v>459</v>
      </c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46">
        <f t="shared" si="294"/>
        <v>0.3576388888888889</v>
      </c>
      <c r="X67" s="47" t="str">
        <f t="shared" si="245"/>
        <v>10</v>
      </c>
      <c r="Y67" s="47" t="str">
        <f t="shared" si="246"/>
        <v>14</v>
      </c>
      <c r="Z67" s="47" t="str">
        <f t="shared" si="247"/>
        <v>00</v>
      </c>
      <c r="AA67" s="105" t="s">
        <v>666</v>
      </c>
      <c r="AB67" s="49" t="str">
        <f t="shared" si="248"/>
        <v>10:14:00</v>
      </c>
      <c r="AC67" s="47" t="str">
        <f t="shared" si="249"/>
        <v>10</v>
      </c>
      <c r="AD67" s="47" t="str">
        <f t="shared" si="250"/>
        <v>16</v>
      </c>
      <c r="AE67" s="47" t="str">
        <f t="shared" si="251"/>
        <v>35</v>
      </c>
      <c r="AF67" s="291" t="s">
        <v>667</v>
      </c>
      <c r="AG67" s="49" t="str">
        <f t="shared" si="252"/>
        <v>10:16:35</v>
      </c>
      <c r="AH67" s="50">
        <f t="shared" si="253"/>
        <v>6.8749999999999978E-2</v>
      </c>
      <c r="AI67" s="57">
        <f t="shared" si="254"/>
        <v>1.7939814814814659E-3</v>
      </c>
      <c r="AJ67" s="50">
        <f t="shared" si="255"/>
        <v>7.0543981481481444E-2</v>
      </c>
      <c r="AK67" s="52">
        <f t="shared" si="256"/>
        <v>18.181818181818183</v>
      </c>
      <c r="AL67" s="52">
        <f t="shared" si="257"/>
        <v>17.719442165709598</v>
      </c>
      <c r="AM67" s="106">
        <f t="shared" si="6"/>
        <v>0.44901620370370365</v>
      </c>
      <c r="AN67" s="47" t="str">
        <f t="shared" si="258"/>
        <v>12</v>
      </c>
      <c r="AO67" s="47" t="str">
        <f t="shared" si="259"/>
        <v>27</v>
      </c>
      <c r="AP67" s="47" t="str">
        <f t="shared" si="260"/>
        <v>56</v>
      </c>
      <c r="AQ67" s="48" t="s">
        <v>668</v>
      </c>
      <c r="AR67" s="49" t="str">
        <f t="shared" si="261"/>
        <v>12:27:56</v>
      </c>
      <c r="AS67" s="47" t="str">
        <f t="shared" si="262"/>
        <v>12</v>
      </c>
      <c r="AT67" s="47" t="str">
        <f t="shared" si="263"/>
        <v>32</v>
      </c>
      <c r="AU67" s="47" t="str">
        <f t="shared" si="264"/>
        <v>54</v>
      </c>
      <c r="AV67" s="48" t="s">
        <v>669</v>
      </c>
      <c r="AW67" s="49" t="str">
        <f t="shared" si="265"/>
        <v>12:32:54</v>
      </c>
      <c r="AX67" s="107">
        <f t="shared" si="266"/>
        <v>7.0381944444444455E-2</v>
      </c>
      <c r="AY67" s="109">
        <f t="shared" si="267"/>
        <v>3.4490740740741321E-3</v>
      </c>
      <c r="AZ67" s="107">
        <f t="shared" si="268"/>
        <v>7.3831018518518587E-2</v>
      </c>
      <c r="BA67" s="52">
        <f t="shared" si="269"/>
        <v>17.760236803157376</v>
      </c>
      <c r="BB67" s="52">
        <f t="shared" si="270"/>
        <v>16.930553378272457</v>
      </c>
      <c r="BC67" s="117"/>
      <c r="BD67" s="117"/>
      <c r="BE67" s="117"/>
      <c r="BF67" s="117"/>
      <c r="BG67" s="117"/>
      <c r="BH67" s="117"/>
      <c r="BI67" s="117"/>
      <c r="BJ67" s="117"/>
      <c r="BK67" s="117"/>
      <c r="BL67" s="308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08">
        <f t="shared" si="271"/>
        <v>0.55062500000000003</v>
      </c>
      <c r="CJ67" s="47" t="str">
        <f t="shared" si="272"/>
        <v>14</v>
      </c>
      <c r="CK67" s="47" t="str">
        <f t="shared" si="273"/>
        <v>30</v>
      </c>
      <c r="CL67" s="47" t="str">
        <f t="shared" si="274"/>
        <v>30</v>
      </c>
      <c r="CM67" s="48" t="s">
        <v>1035</v>
      </c>
      <c r="CN67" s="49" t="str">
        <f t="shared" si="275"/>
        <v>14:30:30</v>
      </c>
      <c r="CO67" s="47" t="str">
        <f t="shared" si="276"/>
        <v>14</v>
      </c>
      <c r="CP67" s="47" t="str">
        <f t="shared" si="277"/>
        <v>35</v>
      </c>
      <c r="CQ67" s="47" t="str">
        <f t="shared" si="278"/>
        <v>38</v>
      </c>
      <c r="CR67" s="48" t="s">
        <v>1036</v>
      </c>
      <c r="CS67" s="49" t="str">
        <f t="shared" si="279"/>
        <v>14:35:38</v>
      </c>
      <c r="CT67" s="107">
        <f t="shared" si="280"/>
        <v>5.3888888888888875E-2</v>
      </c>
      <c r="CU67" s="366">
        <f t="shared" si="281"/>
        <v>3.564814814814854E-3</v>
      </c>
      <c r="CV67" s="107">
        <f t="shared" si="282"/>
        <v>5.7453703703703729E-2</v>
      </c>
      <c r="CW67" s="52">
        <f t="shared" si="283"/>
        <v>15.463917525773198</v>
      </c>
      <c r="CX67" s="52">
        <f t="shared" si="284"/>
        <v>14.504431909750203</v>
      </c>
      <c r="CY67" s="58"/>
      <c r="CZ67" s="59">
        <f t="shared" si="285"/>
        <v>16.812609457092819</v>
      </c>
      <c r="DA67" s="60"/>
      <c r="DB67" s="61">
        <f t="shared" si="286"/>
        <v>0.19302083333333331</v>
      </c>
      <c r="DC67" s="61">
        <f t="shared" si="287"/>
        <v>0.19826388888888891</v>
      </c>
      <c r="DD67" s="6"/>
      <c r="DE67" s="63">
        <f t="shared" ref="DE67:DE71" si="295">DE66</f>
        <v>80</v>
      </c>
      <c r="DF67" s="64">
        <f t="shared" ref="DF67:DF70" si="296">MINUTE(DB67)/60+HOUR(DB67)+SECOND(DB67)/3600</f>
        <v>4.6325000000000003</v>
      </c>
      <c r="DG67" s="64">
        <f t="shared" ref="DG67:DG70" si="297">MINUTE(DC67)/60+HOUR(DC67)+SECOND(DC67)/3600</f>
        <v>4.7583333333333337</v>
      </c>
      <c r="DH67" s="16">
        <f t="shared" ref="DH67:DH70" si="298">DH66-5</f>
        <v>175</v>
      </c>
      <c r="DI67" s="16">
        <f t="shared" si="289"/>
        <v>-66.583333333333329</v>
      </c>
      <c r="DJ67" s="65">
        <f t="shared" ref="DJ67:DJ70" si="299">IF((DE67+DH67+DI67)&lt;DE67,DE67,DE67+DH67+DI67)</f>
        <v>188.41666666666669</v>
      </c>
      <c r="DK67" s="65">
        <f t="shared" si="290"/>
        <v>188.41666666666669</v>
      </c>
      <c r="DL67" s="65">
        <f t="shared" si="291"/>
        <v>188.41666666666669</v>
      </c>
      <c r="DM67" s="65">
        <f t="shared" si="292"/>
        <v>188.41666666666669</v>
      </c>
      <c r="DN67" s="65">
        <f t="shared" si="293"/>
        <v>188.41666666666669</v>
      </c>
      <c r="DO67" s="65">
        <f t="shared" ref="DO67:DO70" si="300">IF((BO67&gt;$DM$7),0,DK67)</f>
        <v>188.41666666666669</v>
      </c>
      <c r="DP67" s="65">
        <f t="shared" ref="DP67:DP70" si="301">IF((CE67&gt;$DN$7),0,DK67)</f>
        <v>188.41666666666669</v>
      </c>
      <c r="DQ67" s="65">
        <f t="shared" ref="DQ67:DQ70" si="302">IF((CU67&gt;$DM$7),0,DK67)</f>
        <v>188.41666666666669</v>
      </c>
      <c r="DR67" s="134">
        <f t="shared" ref="DR67:DR70" si="303">DL67*DM67*DN67*DO67*DP67*DQ67/DL67/DM67/DN67/DP67/DQ67</f>
        <v>188.41666666666671</v>
      </c>
      <c r="DS67" s="66"/>
    </row>
    <row r="68" spans="1:123" s="67" customFormat="1">
      <c r="A68" s="212">
        <v>7</v>
      </c>
      <c r="B68" s="43" t="str">
        <f t="shared" si="244"/>
        <v>80 CEI YR</v>
      </c>
      <c r="C68" s="102">
        <v>154</v>
      </c>
      <c r="D68" s="103" t="s">
        <v>290</v>
      </c>
      <c r="E68" s="104" t="s">
        <v>291</v>
      </c>
      <c r="F68" s="284" t="s">
        <v>459</v>
      </c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46">
        <f t="shared" si="294"/>
        <v>0.3576388888888889</v>
      </c>
      <c r="X68" s="47" t="str">
        <f t="shared" si="245"/>
        <v>10</v>
      </c>
      <c r="Y68" s="47" t="str">
        <f t="shared" si="246"/>
        <v>00</v>
      </c>
      <c r="Z68" s="47" t="str">
        <f t="shared" si="247"/>
        <v>04</v>
      </c>
      <c r="AA68" s="105" t="s">
        <v>460</v>
      </c>
      <c r="AB68" s="49" t="str">
        <f t="shared" si="248"/>
        <v>10:00:04</v>
      </c>
      <c r="AC68" s="47" t="str">
        <f t="shared" si="249"/>
        <v>10</v>
      </c>
      <c r="AD68" s="47" t="str">
        <f t="shared" si="250"/>
        <v>02</v>
      </c>
      <c r="AE68" s="47" t="str">
        <f t="shared" si="251"/>
        <v>29</v>
      </c>
      <c r="AF68" s="291" t="s">
        <v>461</v>
      </c>
      <c r="AG68" s="49" t="str">
        <f t="shared" si="252"/>
        <v>10:02:29</v>
      </c>
      <c r="AH68" s="50">
        <f t="shared" si="253"/>
        <v>5.9074074074074057E-2</v>
      </c>
      <c r="AI68" s="57">
        <f t="shared" si="254"/>
        <v>1.678240740740744E-3</v>
      </c>
      <c r="AJ68" s="50">
        <f t="shared" si="255"/>
        <v>6.0752314814814801E-2</v>
      </c>
      <c r="AK68" s="52">
        <f t="shared" si="256"/>
        <v>21.159874608150471</v>
      </c>
      <c r="AL68" s="52">
        <f t="shared" si="257"/>
        <v>20.575347685273385</v>
      </c>
      <c r="AM68" s="106">
        <f t="shared" si="6"/>
        <v>0.43922453703703701</v>
      </c>
      <c r="AN68" s="47" t="str">
        <f t="shared" si="258"/>
        <v>12</v>
      </c>
      <c r="AO68" s="47" t="str">
        <f t="shared" si="259"/>
        <v>16</v>
      </c>
      <c r="AP68" s="47" t="str">
        <f t="shared" si="260"/>
        <v>26</v>
      </c>
      <c r="AQ68" s="48" t="s">
        <v>462</v>
      </c>
      <c r="AR68" s="49" t="str">
        <f t="shared" si="261"/>
        <v>12:16:26</v>
      </c>
      <c r="AS68" s="47" t="str">
        <f t="shared" si="262"/>
        <v>12</v>
      </c>
      <c r="AT68" s="47" t="str">
        <f t="shared" si="263"/>
        <v>18</v>
      </c>
      <c r="AU68" s="47" t="str">
        <f t="shared" si="264"/>
        <v>43</v>
      </c>
      <c r="AV68" s="48" t="s">
        <v>463</v>
      </c>
      <c r="AW68" s="49" t="str">
        <f t="shared" si="265"/>
        <v>12:18:43</v>
      </c>
      <c r="AX68" s="107">
        <f t="shared" si="266"/>
        <v>7.2187500000000071E-2</v>
      </c>
      <c r="AY68" s="109">
        <f t="shared" si="267"/>
        <v>1.5856481481481E-3</v>
      </c>
      <c r="AZ68" s="107">
        <f t="shared" si="268"/>
        <v>7.3773148148148171E-2</v>
      </c>
      <c r="BA68" s="52">
        <f t="shared" si="269"/>
        <v>17.316017316017316</v>
      </c>
      <c r="BB68" s="52">
        <f t="shared" si="270"/>
        <v>16.943834326953247</v>
      </c>
      <c r="BC68" s="302"/>
      <c r="BD68" s="117"/>
      <c r="BE68" s="117"/>
      <c r="BF68" s="117"/>
      <c r="BG68" s="117"/>
      <c r="BH68" s="117"/>
      <c r="BI68" s="117"/>
      <c r="BJ68" s="117"/>
      <c r="BK68" s="117"/>
      <c r="BL68" s="308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08">
        <f t="shared" si="271"/>
        <v>0.54077546296296297</v>
      </c>
      <c r="CJ68" s="47" t="str">
        <f t="shared" si="272"/>
        <v>14</v>
      </c>
      <c r="CK68" s="47" t="str">
        <f t="shared" si="273"/>
        <v>53</v>
      </c>
      <c r="CL68" s="47" t="str">
        <f t="shared" si="274"/>
        <v>37</v>
      </c>
      <c r="CM68" s="48" t="s">
        <v>986</v>
      </c>
      <c r="CN68" s="49" t="str">
        <f t="shared" si="275"/>
        <v>14:53:37</v>
      </c>
      <c r="CO68" s="47" t="str">
        <f t="shared" si="276"/>
        <v>14</v>
      </c>
      <c r="CP68" s="47" t="str">
        <f t="shared" si="277"/>
        <v>57</v>
      </c>
      <c r="CQ68" s="47" t="str">
        <f t="shared" si="278"/>
        <v>26</v>
      </c>
      <c r="CR68" s="48" t="s">
        <v>987</v>
      </c>
      <c r="CS68" s="49" t="str">
        <f t="shared" si="279"/>
        <v>14:57:26</v>
      </c>
      <c r="CT68" s="107">
        <f t="shared" si="280"/>
        <v>7.9791666666666705E-2</v>
      </c>
      <c r="CU68" s="366">
        <f t="shared" si="281"/>
        <v>2.6504629629628962E-3</v>
      </c>
      <c r="CV68" s="107">
        <f t="shared" si="282"/>
        <v>8.2442129629629601E-2</v>
      </c>
      <c r="CW68" s="52">
        <f t="shared" si="283"/>
        <v>10.443864229765014</v>
      </c>
      <c r="CX68" s="52">
        <f t="shared" si="284"/>
        <v>10.108100519444053</v>
      </c>
      <c r="CY68" s="58"/>
      <c r="CZ68" s="59">
        <f t="shared" si="285"/>
        <v>15.553275368580223</v>
      </c>
      <c r="DA68" s="60"/>
      <c r="DB68" s="61">
        <f t="shared" si="286"/>
        <v>0.21105324074074083</v>
      </c>
      <c r="DC68" s="61">
        <f t="shared" si="287"/>
        <v>0.21431712962962968</v>
      </c>
      <c r="DD68" s="6"/>
      <c r="DE68" s="63">
        <f t="shared" si="295"/>
        <v>80</v>
      </c>
      <c r="DF68" s="64">
        <f t="shared" si="296"/>
        <v>5.0652777777777773</v>
      </c>
      <c r="DG68" s="64">
        <f t="shared" si="297"/>
        <v>5.1436111111111114</v>
      </c>
      <c r="DH68" s="16">
        <f t="shared" si="298"/>
        <v>170</v>
      </c>
      <c r="DI68" s="16">
        <f t="shared" si="289"/>
        <v>-89.7</v>
      </c>
      <c r="DJ68" s="65">
        <f t="shared" si="299"/>
        <v>160.30000000000001</v>
      </c>
      <c r="DK68" s="65">
        <f t="shared" si="290"/>
        <v>160.30000000000001</v>
      </c>
      <c r="DL68" s="65">
        <f t="shared" si="291"/>
        <v>160.30000000000001</v>
      </c>
      <c r="DM68" s="65">
        <f t="shared" si="292"/>
        <v>160.30000000000001</v>
      </c>
      <c r="DN68" s="65">
        <f t="shared" si="293"/>
        <v>160.30000000000001</v>
      </c>
      <c r="DO68" s="65">
        <f t="shared" si="300"/>
        <v>160.30000000000001</v>
      </c>
      <c r="DP68" s="65">
        <f t="shared" si="301"/>
        <v>160.30000000000001</v>
      </c>
      <c r="DQ68" s="65">
        <f t="shared" si="302"/>
        <v>160.30000000000001</v>
      </c>
      <c r="DR68" s="134">
        <f t="shared" si="303"/>
        <v>160.30000000000004</v>
      </c>
      <c r="DS68" s="66"/>
    </row>
    <row r="69" spans="1:123" s="355" customFormat="1">
      <c r="A69" s="212">
        <v>8</v>
      </c>
      <c r="B69" s="43" t="str">
        <f t="shared" si="244"/>
        <v>80 CEI YR</v>
      </c>
      <c r="C69" s="102">
        <v>148</v>
      </c>
      <c r="D69" s="103" t="s">
        <v>294</v>
      </c>
      <c r="E69" s="104" t="s">
        <v>64</v>
      </c>
      <c r="F69" s="284" t="s">
        <v>459</v>
      </c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46">
        <f t="shared" si="294"/>
        <v>0.3576388888888889</v>
      </c>
      <c r="X69" s="47" t="str">
        <f t="shared" si="245"/>
        <v>10</v>
      </c>
      <c r="Y69" s="47" t="str">
        <f t="shared" si="246"/>
        <v>57</v>
      </c>
      <c r="Z69" s="47" t="str">
        <f t="shared" si="247"/>
        <v>38</v>
      </c>
      <c r="AA69" s="105" t="s">
        <v>608</v>
      </c>
      <c r="AB69" s="49" t="str">
        <f t="shared" si="248"/>
        <v>10:57:38</v>
      </c>
      <c r="AC69" s="47" t="str">
        <f t="shared" si="249"/>
        <v>10</v>
      </c>
      <c r="AD69" s="47" t="str">
        <f t="shared" si="250"/>
        <v>59</v>
      </c>
      <c r="AE69" s="47" t="str">
        <f t="shared" si="251"/>
        <v>39</v>
      </c>
      <c r="AF69" s="291" t="s">
        <v>609</v>
      </c>
      <c r="AG69" s="49" t="str">
        <f t="shared" si="252"/>
        <v>10:59:39</v>
      </c>
      <c r="AH69" s="50">
        <f t="shared" si="253"/>
        <v>9.9050925925925903E-2</v>
      </c>
      <c r="AI69" s="57">
        <f t="shared" si="254"/>
        <v>1.4004629629629783E-3</v>
      </c>
      <c r="AJ69" s="50">
        <f t="shared" si="255"/>
        <v>0.10045138888888888</v>
      </c>
      <c r="AK69" s="52">
        <f t="shared" si="256"/>
        <v>12.619770974526759</v>
      </c>
      <c r="AL69" s="52">
        <f t="shared" si="257"/>
        <v>12.443829934324231</v>
      </c>
      <c r="AM69" s="106">
        <f t="shared" si="6"/>
        <v>0.47892361111111109</v>
      </c>
      <c r="AN69" s="47" t="str">
        <f t="shared" si="258"/>
        <v>13</v>
      </c>
      <c r="AO69" s="47" t="str">
        <f t="shared" si="259"/>
        <v>28</v>
      </c>
      <c r="AP69" s="47" t="str">
        <f t="shared" si="260"/>
        <v>19</v>
      </c>
      <c r="AQ69" s="48" t="s">
        <v>766</v>
      </c>
      <c r="AR69" s="49" t="str">
        <f t="shared" si="261"/>
        <v>13:28:19</v>
      </c>
      <c r="AS69" s="47" t="str">
        <f t="shared" si="262"/>
        <v>13</v>
      </c>
      <c r="AT69" s="47" t="str">
        <f t="shared" si="263"/>
        <v>30</v>
      </c>
      <c r="AU69" s="47" t="str">
        <f t="shared" si="264"/>
        <v>16</v>
      </c>
      <c r="AV69" s="48" t="s">
        <v>767</v>
      </c>
      <c r="AW69" s="49" t="str">
        <f t="shared" si="265"/>
        <v>13:30:16</v>
      </c>
      <c r="AX69" s="107">
        <f t="shared" si="266"/>
        <v>8.2407407407407429E-2</v>
      </c>
      <c r="AY69" s="109">
        <f t="shared" si="267"/>
        <v>1.3541666666666563E-3</v>
      </c>
      <c r="AZ69" s="107">
        <f t="shared" si="268"/>
        <v>8.3761574074074086E-2</v>
      </c>
      <c r="BA69" s="52">
        <f t="shared" si="269"/>
        <v>15.168539325842696</v>
      </c>
      <c r="BB69" s="52">
        <f t="shared" si="270"/>
        <v>14.923310764128784</v>
      </c>
      <c r="BC69" s="117"/>
      <c r="BD69" s="117"/>
      <c r="BE69" s="117"/>
      <c r="BF69" s="117"/>
      <c r="BG69" s="117"/>
      <c r="BH69" s="117"/>
      <c r="BI69" s="117"/>
      <c r="BJ69" s="117"/>
      <c r="BK69" s="117"/>
      <c r="BL69" s="308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08">
        <f t="shared" si="271"/>
        <v>0.59046296296296297</v>
      </c>
      <c r="CJ69" s="47" t="str">
        <f t="shared" si="272"/>
        <v>15</v>
      </c>
      <c r="CK69" s="47" t="str">
        <f t="shared" si="273"/>
        <v>39</v>
      </c>
      <c r="CL69" s="47" t="str">
        <f t="shared" si="274"/>
        <v>48</v>
      </c>
      <c r="CM69" s="48" t="s">
        <v>905</v>
      </c>
      <c r="CN69" s="49" t="str">
        <f t="shared" si="275"/>
        <v>15:39:48</v>
      </c>
      <c r="CO69" s="47" t="str">
        <f t="shared" si="276"/>
        <v>15</v>
      </c>
      <c r="CP69" s="47" t="str">
        <f t="shared" si="277"/>
        <v>45</v>
      </c>
      <c r="CQ69" s="47" t="str">
        <f t="shared" si="278"/>
        <v>02</v>
      </c>
      <c r="CR69" s="48" t="s">
        <v>906</v>
      </c>
      <c r="CS69" s="49" t="str">
        <f t="shared" si="279"/>
        <v>15:45:02</v>
      </c>
      <c r="CT69" s="107">
        <f t="shared" si="280"/>
        <v>6.2175925925925912E-2</v>
      </c>
      <c r="CU69" s="366">
        <f t="shared" si="281"/>
        <v>3.6342592592593093E-3</v>
      </c>
      <c r="CV69" s="107">
        <f t="shared" si="282"/>
        <v>6.5810185185185222E-2</v>
      </c>
      <c r="CW69" s="52">
        <f t="shared" si="283"/>
        <v>13.402829486224869</v>
      </c>
      <c r="CX69" s="52">
        <f t="shared" si="284"/>
        <v>12.66268026732325</v>
      </c>
      <c r="CY69" s="58"/>
      <c r="CZ69" s="59">
        <f t="shared" si="285"/>
        <v>13.528748590755354</v>
      </c>
      <c r="DA69" s="60"/>
      <c r="DB69" s="61">
        <f t="shared" si="286"/>
        <v>0.24363425925925924</v>
      </c>
      <c r="DC69" s="61">
        <f t="shared" si="287"/>
        <v>0.24638888888888888</v>
      </c>
      <c r="DD69" s="6"/>
      <c r="DE69" s="63">
        <f t="shared" si="295"/>
        <v>80</v>
      </c>
      <c r="DF69" s="64">
        <f t="shared" si="296"/>
        <v>5.8472222222222223</v>
      </c>
      <c r="DG69" s="64">
        <f t="shared" si="297"/>
        <v>5.913333333333334</v>
      </c>
      <c r="DH69" s="16">
        <f t="shared" si="298"/>
        <v>165</v>
      </c>
      <c r="DI69" s="16">
        <f t="shared" si="289"/>
        <v>-135.88333333333333</v>
      </c>
      <c r="DJ69" s="65">
        <f t="shared" si="299"/>
        <v>109.11666666666667</v>
      </c>
      <c r="DK69" s="65">
        <f t="shared" si="290"/>
        <v>109.11666666666667</v>
      </c>
      <c r="DL69" s="65">
        <f t="shared" si="291"/>
        <v>109.11666666666667</v>
      </c>
      <c r="DM69" s="65">
        <f t="shared" si="292"/>
        <v>109.11666666666667</v>
      </c>
      <c r="DN69" s="65">
        <f t="shared" si="293"/>
        <v>109.11666666666667</v>
      </c>
      <c r="DO69" s="65">
        <f t="shared" si="300"/>
        <v>109.11666666666667</v>
      </c>
      <c r="DP69" s="65">
        <f t="shared" si="301"/>
        <v>109.11666666666667</v>
      </c>
      <c r="DQ69" s="65">
        <f t="shared" si="302"/>
        <v>109.11666666666667</v>
      </c>
      <c r="DR69" s="134">
        <f t="shared" si="303"/>
        <v>109.11666666666667</v>
      </c>
    </row>
    <row r="70" spans="1:123" s="67" customFormat="1">
      <c r="A70" s="212">
        <v>9</v>
      </c>
      <c r="B70" s="43" t="str">
        <f t="shared" si="244"/>
        <v>80 CEI YR</v>
      </c>
      <c r="C70" s="102">
        <v>422</v>
      </c>
      <c r="D70" s="103" t="s">
        <v>112</v>
      </c>
      <c r="E70" s="104" t="s">
        <v>368</v>
      </c>
      <c r="F70" s="321" t="s">
        <v>459</v>
      </c>
      <c r="G70" s="322"/>
      <c r="H70" s="322"/>
      <c r="I70" s="322"/>
      <c r="J70" s="322"/>
      <c r="K70" s="322"/>
      <c r="L70" s="322"/>
      <c r="M70" s="322"/>
      <c r="N70" s="322"/>
      <c r="O70" s="322"/>
      <c r="P70" s="322"/>
      <c r="Q70" s="322"/>
      <c r="R70" s="322"/>
      <c r="S70" s="322"/>
      <c r="T70" s="322"/>
      <c r="U70" s="322"/>
      <c r="V70" s="322"/>
      <c r="W70" s="46">
        <f t="shared" si="294"/>
        <v>0.3576388888888889</v>
      </c>
      <c r="X70" s="47" t="str">
        <f t="shared" si="245"/>
        <v>11</v>
      </c>
      <c r="Y70" s="47" t="str">
        <f t="shared" si="246"/>
        <v>20</v>
      </c>
      <c r="Z70" s="47" t="str">
        <f t="shared" si="247"/>
        <v>21</v>
      </c>
      <c r="AA70" s="105" t="s">
        <v>507</v>
      </c>
      <c r="AB70" s="49" t="str">
        <f t="shared" si="248"/>
        <v>11:20:21</v>
      </c>
      <c r="AC70" s="47" t="str">
        <f t="shared" si="249"/>
        <v>11</v>
      </c>
      <c r="AD70" s="47" t="str">
        <f t="shared" si="250"/>
        <v>24</v>
      </c>
      <c r="AE70" s="47" t="str">
        <f t="shared" si="251"/>
        <v>40</v>
      </c>
      <c r="AF70" s="291" t="s">
        <v>508</v>
      </c>
      <c r="AG70" s="49" t="str">
        <f t="shared" si="252"/>
        <v>11:24:40</v>
      </c>
      <c r="AH70" s="50">
        <f t="shared" si="253"/>
        <v>0.11482638888888891</v>
      </c>
      <c r="AI70" s="340">
        <f t="shared" si="254"/>
        <v>2.9976851851851727E-3</v>
      </c>
      <c r="AJ70" s="50">
        <f t="shared" si="255"/>
        <v>0.11782407407407408</v>
      </c>
      <c r="AK70" s="52">
        <f t="shared" si="256"/>
        <v>10.885999395222255</v>
      </c>
      <c r="AL70" s="52">
        <f t="shared" si="257"/>
        <v>10.609037328094304</v>
      </c>
      <c r="AM70" s="106">
        <f t="shared" si="6"/>
        <v>0.49629629629629629</v>
      </c>
      <c r="AN70" s="47" t="str">
        <f t="shared" si="258"/>
        <v>13</v>
      </c>
      <c r="AO70" s="47" t="str">
        <f t="shared" si="259"/>
        <v>48</v>
      </c>
      <c r="AP70" s="47" t="str">
        <f t="shared" si="260"/>
        <v>59</v>
      </c>
      <c r="AQ70" s="48" t="s">
        <v>1034</v>
      </c>
      <c r="AR70" s="49"/>
      <c r="AS70" s="47" t="str">
        <f t="shared" si="262"/>
        <v>13</v>
      </c>
      <c r="AT70" s="47" t="str">
        <f t="shared" si="263"/>
        <v>55</v>
      </c>
      <c r="AU70" s="47" t="str">
        <f t="shared" si="264"/>
        <v>28</v>
      </c>
      <c r="AV70" s="48" t="s">
        <v>704</v>
      </c>
      <c r="AW70" s="49" t="str">
        <f t="shared" si="265"/>
        <v>13:55:28</v>
      </c>
      <c r="AX70" s="107"/>
      <c r="AY70" s="109"/>
      <c r="AZ70" s="107"/>
      <c r="BA70" s="52"/>
      <c r="BB70" s="52"/>
      <c r="BC70" s="302"/>
      <c r="BD70" s="117"/>
      <c r="BE70" s="117"/>
      <c r="BF70" s="117"/>
      <c r="BG70" s="117"/>
      <c r="BH70" s="117"/>
      <c r="BI70" s="117"/>
      <c r="BJ70" s="117"/>
      <c r="BK70" s="117"/>
      <c r="BL70" s="308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/>
      <c r="CC70" s="117"/>
      <c r="CD70" s="117"/>
      <c r="CE70" s="117"/>
      <c r="CF70" s="117"/>
      <c r="CG70" s="117"/>
      <c r="CH70" s="117"/>
      <c r="CI70" s="108">
        <f t="shared" si="271"/>
        <v>0.60796296296296304</v>
      </c>
      <c r="CJ70" s="47" t="str">
        <f t="shared" si="272"/>
        <v>16</v>
      </c>
      <c r="CK70" s="47" t="str">
        <f t="shared" si="273"/>
        <v>10</v>
      </c>
      <c r="CL70" s="47" t="str">
        <f t="shared" si="274"/>
        <v>37</v>
      </c>
      <c r="CM70" s="48" t="s">
        <v>942</v>
      </c>
      <c r="CN70" s="49" t="str">
        <f t="shared" si="275"/>
        <v>16:10:37</v>
      </c>
      <c r="CO70" s="47" t="str">
        <f t="shared" si="276"/>
        <v>16</v>
      </c>
      <c r="CP70" s="47" t="str">
        <f t="shared" si="277"/>
        <v>16</v>
      </c>
      <c r="CQ70" s="47" t="str">
        <f t="shared" si="278"/>
        <v>30</v>
      </c>
      <c r="CR70" s="48" t="s">
        <v>943</v>
      </c>
      <c r="CS70" s="49" t="str">
        <f t="shared" si="279"/>
        <v>16:16:30</v>
      </c>
      <c r="CT70" s="107">
        <f t="shared" si="280"/>
        <v>6.6076388888888782E-2</v>
      </c>
      <c r="CU70" s="366">
        <f t="shared" si="281"/>
        <v>4.0856481481481577E-3</v>
      </c>
      <c r="CV70" s="107">
        <f t="shared" si="282"/>
        <v>7.016203703703694E-2</v>
      </c>
      <c r="CW70" s="52">
        <f t="shared" si="283"/>
        <v>12.611665790856541</v>
      </c>
      <c r="CX70" s="52">
        <f t="shared" si="284"/>
        <v>11.877268228307489</v>
      </c>
      <c r="CY70" s="58"/>
      <c r="CZ70" s="59">
        <f t="shared" si="285"/>
        <v>18.125747372395995</v>
      </c>
      <c r="DA70" s="60"/>
      <c r="DB70" s="61">
        <f t="shared" si="286"/>
        <v>0.18090277777777769</v>
      </c>
      <c r="DC70" s="61">
        <f t="shared" si="287"/>
        <v>0.18390046296296286</v>
      </c>
      <c r="DD70" s="6"/>
      <c r="DE70" s="63">
        <f t="shared" si="295"/>
        <v>80</v>
      </c>
      <c r="DF70" s="64">
        <f t="shared" si="296"/>
        <v>4.3416666666666668</v>
      </c>
      <c r="DG70" s="64">
        <f t="shared" si="297"/>
        <v>4.4136111111111118</v>
      </c>
      <c r="DH70" s="16">
        <f t="shared" si="298"/>
        <v>160</v>
      </c>
      <c r="DI70" s="16">
        <f t="shared" si="289"/>
        <v>-166.7</v>
      </c>
      <c r="DJ70" s="65">
        <f t="shared" si="299"/>
        <v>80</v>
      </c>
      <c r="DK70" s="65">
        <f t="shared" si="290"/>
        <v>80</v>
      </c>
      <c r="DL70" s="65">
        <f t="shared" si="291"/>
        <v>80</v>
      </c>
      <c r="DM70" s="65">
        <f t="shared" si="292"/>
        <v>80</v>
      </c>
      <c r="DN70" s="65">
        <f t="shared" si="293"/>
        <v>80</v>
      </c>
      <c r="DO70" s="65">
        <f t="shared" si="300"/>
        <v>80</v>
      </c>
      <c r="DP70" s="65">
        <f t="shared" si="301"/>
        <v>80</v>
      </c>
      <c r="DQ70" s="65">
        <f t="shared" si="302"/>
        <v>80</v>
      </c>
      <c r="DR70" s="134">
        <f t="shared" si="303"/>
        <v>80</v>
      </c>
      <c r="DS70" s="66"/>
    </row>
    <row r="71" spans="1:123" s="355" customFormat="1">
      <c r="A71" s="417">
        <v>10</v>
      </c>
      <c r="B71" s="331" t="str">
        <f t="shared" si="244"/>
        <v>80 CEI YR</v>
      </c>
      <c r="C71" s="360">
        <v>184</v>
      </c>
      <c r="D71" s="361" t="s">
        <v>280</v>
      </c>
      <c r="E71" s="362" t="s">
        <v>281</v>
      </c>
      <c r="F71" s="360" t="s">
        <v>49</v>
      </c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6">
        <f t="shared" si="294"/>
        <v>0.3576388888888889</v>
      </c>
      <c r="X71" s="337" t="str">
        <f t="shared" si="245"/>
        <v>09</v>
      </c>
      <c r="Y71" s="337" t="str">
        <f t="shared" si="246"/>
        <v>59</v>
      </c>
      <c r="Z71" s="337" t="str">
        <f t="shared" si="247"/>
        <v>56</v>
      </c>
      <c r="AA71" s="363" t="s">
        <v>976</v>
      </c>
      <c r="AB71" s="339" t="str">
        <f t="shared" si="248"/>
        <v>09:59:56</v>
      </c>
      <c r="AC71" s="337" t="str">
        <f t="shared" si="249"/>
        <v>10</v>
      </c>
      <c r="AD71" s="337" t="str">
        <f t="shared" si="250"/>
        <v>04</v>
      </c>
      <c r="AE71" s="337" t="str">
        <f t="shared" si="251"/>
        <v>33</v>
      </c>
      <c r="AF71" s="364" t="s">
        <v>975</v>
      </c>
      <c r="AG71" s="339" t="str">
        <f t="shared" si="252"/>
        <v>10:04:33</v>
      </c>
      <c r="AH71" s="340">
        <f t="shared" si="253"/>
        <v>5.8981481481481468E-2</v>
      </c>
      <c r="AI71" s="340">
        <f t="shared" si="254"/>
        <v>3.2060185185185386E-3</v>
      </c>
      <c r="AJ71" s="340">
        <f t="shared" si="255"/>
        <v>6.2187500000000007E-2</v>
      </c>
      <c r="AK71" s="341">
        <f t="shared" si="256"/>
        <v>21.19309262166405</v>
      </c>
      <c r="AL71" s="341">
        <f t="shared" si="257"/>
        <v>20.100502512562812</v>
      </c>
      <c r="AM71" s="106">
        <f t="shared" si="6"/>
        <v>0.44065972222222222</v>
      </c>
      <c r="AN71" s="337" t="str">
        <f t="shared" si="258"/>
        <v>11</v>
      </c>
      <c r="AO71" s="337" t="str">
        <f t="shared" si="259"/>
        <v>53</v>
      </c>
      <c r="AP71" s="337" t="str">
        <f t="shared" si="260"/>
        <v>27</v>
      </c>
      <c r="AQ71" s="338" t="s">
        <v>977</v>
      </c>
      <c r="AR71" s="339" t="str">
        <f>CONCATENATE(AN71&amp;":"&amp;AO71&amp;":"&amp;AP71)</f>
        <v>11:53:27</v>
      </c>
      <c r="AS71" s="337" t="str">
        <f t="shared" si="262"/>
        <v>11</v>
      </c>
      <c r="AT71" s="337" t="str">
        <f t="shared" si="263"/>
        <v>59</v>
      </c>
      <c r="AU71" s="337" t="str">
        <f t="shared" si="264"/>
        <v>50</v>
      </c>
      <c r="AV71" s="338" t="s">
        <v>978</v>
      </c>
      <c r="AW71" s="339" t="str">
        <f t="shared" si="265"/>
        <v>11:59:50</v>
      </c>
      <c r="AX71" s="366">
        <f>AR71-AM71</f>
        <v>5.4791666666666683E-2</v>
      </c>
      <c r="AY71" s="366">
        <f>AW71-AR71</f>
        <v>4.4328703703703232E-3</v>
      </c>
      <c r="AZ71" s="366">
        <f>AW71-AR71+AX71</f>
        <v>5.9224537037037006E-2</v>
      </c>
      <c r="BA71" s="341">
        <f>$AM$3/(MINUTE(AX71)/60+HOUR(AX71)+SECOND(AX71)/3600)</f>
        <v>22.813688212927758</v>
      </c>
      <c r="BB71" s="341">
        <f>$AM$3/(MINUTE(AZ71)/60+HOUR(AZ71)+SECOND(AZ71)/3600)</f>
        <v>21.106116865350788</v>
      </c>
      <c r="BC71" s="369"/>
      <c r="BD71" s="335"/>
      <c r="BE71" s="335"/>
      <c r="BF71" s="335"/>
      <c r="BG71" s="335"/>
      <c r="BH71" s="335"/>
      <c r="BI71" s="335"/>
      <c r="BJ71" s="335"/>
      <c r="BK71" s="335"/>
      <c r="BL71" s="367"/>
      <c r="BM71" s="335"/>
      <c r="BN71" s="335"/>
      <c r="BO71" s="335"/>
      <c r="BP71" s="335"/>
      <c r="BQ71" s="335"/>
      <c r="BR71" s="335"/>
      <c r="BS71" s="335"/>
      <c r="BT71" s="335"/>
      <c r="BU71" s="335"/>
      <c r="BV71" s="335"/>
      <c r="BW71" s="335"/>
      <c r="BX71" s="335"/>
      <c r="BY71" s="335"/>
      <c r="BZ71" s="335"/>
      <c r="CA71" s="335"/>
      <c r="CB71" s="335"/>
      <c r="CC71" s="335"/>
      <c r="CD71" s="335"/>
      <c r="CE71" s="335"/>
      <c r="CF71" s="335"/>
      <c r="CG71" s="335"/>
      <c r="CH71" s="335"/>
      <c r="CI71" s="323">
        <v>0.52766203703703707</v>
      </c>
      <c r="CJ71" s="337" t="str">
        <f t="shared" si="272"/>
        <v>17</v>
      </c>
      <c r="CK71" s="337" t="str">
        <f t="shared" si="273"/>
        <v>24</v>
      </c>
      <c r="CL71" s="337" t="str">
        <f t="shared" si="274"/>
        <v>12</v>
      </c>
      <c r="CM71" s="338" t="s">
        <v>1146</v>
      </c>
      <c r="CN71" s="339" t="str">
        <f t="shared" si="275"/>
        <v>17:24:12</v>
      </c>
      <c r="CO71" s="337" t="str">
        <f t="shared" si="276"/>
        <v>17</v>
      </c>
      <c r="CP71" s="337" t="str">
        <f t="shared" si="277"/>
        <v>43</v>
      </c>
      <c r="CQ71" s="337" t="str">
        <f t="shared" si="278"/>
        <v>11</v>
      </c>
      <c r="CR71" s="338" t="s">
        <v>1145</v>
      </c>
      <c r="CS71" s="339" t="str">
        <f t="shared" si="279"/>
        <v>17:43:11</v>
      </c>
      <c r="CT71" s="366">
        <f t="shared" si="280"/>
        <v>0.19747685185185182</v>
      </c>
      <c r="CU71" s="366">
        <f t="shared" si="281"/>
        <v>1.318287037037047E-2</v>
      </c>
      <c r="CV71" s="107">
        <f t="shared" si="282"/>
        <v>0.21065972222222229</v>
      </c>
      <c r="CW71" s="52">
        <f t="shared" si="283"/>
        <v>4.2199038799671786</v>
      </c>
      <c r="CX71" s="52">
        <f t="shared" si="284"/>
        <v>3.9558266029339046</v>
      </c>
      <c r="CY71" s="58"/>
      <c r="CZ71" s="59">
        <f t="shared" si="285"/>
        <v>10.452961672473867</v>
      </c>
      <c r="DA71" s="60"/>
      <c r="DB71" s="61">
        <f t="shared" si="286"/>
        <v>0.31124999999999997</v>
      </c>
      <c r="DC71" s="61">
        <f t="shared" si="287"/>
        <v>0.31888888888888883</v>
      </c>
      <c r="DD71" s="6"/>
      <c r="DE71" s="63">
        <f t="shared" si="295"/>
        <v>80</v>
      </c>
      <c r="DF71" s="64"/>
      <c r="DG71" s="64"/>
      <c r="DH71" s="16"/>
      <c r="DI71" s="16"/>
      <c r="DJ71" s="65"/>
      <c r="DK71" s="65"/>
      <c r="DL71" s="65"/>
      <c r="DM71" s="65"/>
      <c r="DN71" s="65"/>
      <c r="DO71" s="65"/>
      <c r="DP71" s="65"/>
      <c r="DQ71" s="65"/>
      <c r="DR71" s="134"/>
    </row>
    <row r="72" spans="1:123" s="67" customFormat="1">
      <c r="A72" s="417">
        <v>12</v>
      </c>
      <c r="B72" s="331" t="str">
        <f t="shared" si="244"/>
        <v>80 CEI YR</v>
      </c>
      <c r="C72" s="360">
        <v>510</v>
      </c>
      <c r="D72" s="361" t="s">
        <v>54</v>
      </c>
      <c r="E72" s="362" t="s">
        <v>60</v>
      </c>
      <c r="F72" s="360" t="s">
        <v>49</v>
      </c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6">
        <f t="shared" ref="W72:W74" si="304">W71</f>
        <v>0.3576388888888889</v>
      </c>
      <c r="X72" s="337" t="str">
        <f t="shared" si="245"/>
        <v>09</v>
      </c>
      <c r="Y72" s="337" t="str">
        <f t="shared" si="246"/>
        <v>53</v>
      </c>
      <c r="Z72" s="337" t="str">
        <f t="shared" si="247"/>
        <v>17</v>
      </c>
      <c r="AA72" s="363" t="s">
        <v>1127</v>
      </c>
      <c r="AB72" s="339" t="str">
        <f t="shared" si="248"/>
        <v>09:53:17</v>
      </c>
      <c r="AC72" s="337" t="str">
        <f t="shared" si="249"/>
        <v>10</v>
      </c>
      <c r="AD72" s="337" t="str">
        <f t="shared" si="250"/>
        <v>00</v>
      </c>
      <c r="AE72" s="337" t="str">
        <f t="shared" si="251"/>
        <v>25</v>
      </c>
      <c r="AF72" s="364" t="s">
        <v>1128</v>
      </c>
      <c r="AG72" s="339" t="str">
        <f t="shared" si="252"/>
        <v>10:00:25</v>
      </c>
      <c r="AH72" s="340">
        <f t="shared" si="253"/>
        <v>5.4363425925925912E-2</v>
      </c>
      <c r="AI72" s="340">
        <f t="shared" si="254"/>
        <v>4.9537037037037379E-3</v>
      </c>
      <c r="AJ72" s="340">
        <f t="shared" si="255"/>
        <v>5.931712962962965E-2</v>
      </c>
      <c r="AK72" s="341">
        <f t="shared" si="256"/>
        <v>22.993400042580369</v>
      </c>
      <c r="AL72" s="341">
        <f t="shared" si="257"/>
        <v>21.073170731707318</v>
      </c>
      <c r="AM72" s="106">
        <f t="shared" si="6"/>
        <v>0.43778935185185186</v>
      </c>
      <c r="AN72" s="337" t="str">
        <f t="shared" si="258"/>
        <v/>
      </c>
      <c r="AO72" s="337" t="str">
        <f t="shared" si="259"/>
        <v/>
      </c>
      <c r="AP72" s="337" t="str">
        <f t="shared" si="260"/>
        <v/>
      </c>
      <c r="AQ72" s="338"/>
      <c r="AR72" s="339" t="str">
        <f>CONCATENATE(AN72&amp;":"&amp;AO72&amp;":"&amp;AP72)</f>
        <v>::</v>
      </c>
      <c r="AS72" s="337" t="str">
        <f t="shared" si="262"/>
        <v/>
      </c>
      <c r="AT72" s="337" t="str">
        <f t="shared" si="263"/>
        <v/>
      </c>
      <c r="AU72" s="337" t="str">
        <f t="shared" si="264"/>
        <v/>
      </c>
      <c r="AV72" s="338"/>
      <c r="AW72" s="339" t="str">
        <f t="shared" si="265"/>
        <v>::</v>
      </c>
      <c r="AX72" s="366"/>
      <c r="AY72" s="366"/>
      <c r="AZ72" s="366"/>
      <c r="BA72" s="341"/>
      <c r="BB72" s="341"/>
      <c r="BC72" s="335"/>
      <c r="BD72" s="335"/>
      <c r="BE72" s="335"/>
      <c r="BF72" s="335"/>
      <c r="BG72" s="335"/>
      <c r="BH72" s="335"/>
      <c r="BI72" s="335"/>
      <c r="BJ72" s="335"/>
      <c r="BK72" s="335"/>
      <c r="BL72" s="367"/>
      <c r="BM72" s="335"/>
      <c r="BN72" s="335"/>
      <c r="BO72" s="335"/>
      <c r="BP72" s="335"/>
      <c r="BQ72" s="335"/>
      <c r="BR72" s="335"/>
      <c r="BS72" s="335"/>
      <c r="BT72" s="335"/>
      <c r="BU72" s="335"/>
      <c r="BV72" s="335"/>
      <c r="BW72" s="335"/>
      <c r="BX72" s="335"/>
      <c r="BY72" s="335"/>
      <c r="BZ72" s="335"/>
      <c r="CA72" s="335"/>
      <c r="CB72" s="335"/>
      <c r="CC72" s="335"/>
      <c r="CD72" s="335"/>
      <c r="CE72" s="335"/>
      <c r="CF72" s="335"/>
      <c r="CG72" s="335"/>
      <c r="CH72" s="335"/>
      <c r="CI72" s="323"/>
      <c r="CJ72" s="337" t="str">
        <f t="shared" si="272"/>
        <v/>
      </c>
      <c r="CK72" s="337" t="str">
        <f t="shared" si="273"/>
        <v/>
      </c>
      <c r="CL72" s="337" t="str">
        <f t="shared" si="274"/>
        <v/>
      </c>
      <c r="CM72" s="338"/>
      <c r="CN72" s="339" t="str">
        <f t="shared" si="275"/>
        <v>::</v>
      </c>
      <c r="CO72" s="337" t="str">
        <f t="shared" si="276"/>
        <v/>
      </c>
      <c r="CP72" s="337" t="str">
        <f t="shared" si="277"/>
        <v/>
      </c>
      <c r="CQ72" s="337" t="str">
        <f t="shared" si="278"/>
        <v/>
      </c>
      <c r="CR72" s="338"/>
      <c r="CS72" s="339" t="str">
        <f t="shared" si="279"/>
        <v>::</v>
      </c>
      <c r="CT72" s="366"/>
      <c r="CU72" s="366"/>
      <c r="CV72" s="366"/>
      <c r="CW72" s="341"/>
      <c r="CX72" s="341"/>
      <c r="CY72" s="346"/>
      <c r="CZ72" s="356"/>
      <c r="DA72" s="347"/>
      <c r="DB72" s="348"/>
      <c r="DC72" s="348"/>
      <c r="DD72" s="373"/>
      <c r="DE72" s="350"/>
      <c r="DF72" s="351"/>
      <c r="DG72" s="351"/>
      <c r="DH72" s="352"/>
      <c r="DI72" s="352"/>
      <c r="DJ72" s="353"/>
      <c r="DK72" s="353"/>
      <c r="DL72" s="353"/>
      <c r="DM72" s="353"/>
      <c r="DN72" s="353"/>
      <c r="DO72" s="353"/>
      <c r="DP72" s="353"/>
      <c r="DQ72" s="353"/>
      <c r="DR72" s="354"/>
      <c r="DS72" s="66"/>
    </row>
    <row r="73" spans="1:123" s="67" customFormat="1">
      <c r="A73" s="417">
        <v>13</v>
      </c>
      <c r="B73" s="331" t="str">
        <f t="shared" si="244"/>
        <v>80 CEI YR</v>
      </c>
      <c r="C73" s="360">
        <v>505</v>
      </c>
      <c r="D73" s="361" t="s">
        <v>286</v>
      </c>
      <c r="E73" s="362" t="s">
        <v>287</v>
      </c>
      <c r="F73" s="360" t="s">
        <v>49</v>
      </c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6">
        <f t="shared" si="304"/>
        <v>0.3576388888888889</v>
      </c>
      <c r="X73" s="337" t="str">
        <f t="shared" si="245"/>
        <v>10</v>
      </c>
      <c r="Y73" s="337" t="str">
        <f t="shared" si="246"/>
        <v>06</v>
      </c>
      <c r="Z73" s="337" t="str">
        <f t="shared" si="247"/>
        <v>35</v>
      </c>
      <c r="AA73" s="363" t="s">
        <v>973</v>
      </c>
      <c r="AB73" s="339" t="str">
        <f t="shared" si="248"/>
        <v>10:06:35</v>
      </c>
      <c r="AC73" s="337" t="str">
        <f t="shared" si="249"/>
        <v>10</v>
      </c>
      <c r="AD73" s="337" t="str">
        <f t="shared" si="250"/>
        <v>11</v>
      </c>
      <c r="AE73" s="337" t="str">
        <f t="shared" si="251"/>
        <v>16</v>
      </c>
      <c r="AF73" s="364" t="s">
        <v>974</v>
      </c>
      <c r="AG73" s="339" t="str">
        <f t="shared" si="252"/>
        <v>10:11:16</v>
      </c>
      <c r="AH73" s="340">
        <f t="shared" si="253"/>
        <v>6.3599537037037024E-2</v>
      </c>
      <c r="AI73" s="340">
        <f t="shared" si="254"/>
        <v>3.2523148148148051E-3</v>
      </c>
      <c r="AJ73" s="340">
        <f t="shared" si="255"/>
        <v>6.6851851851851829E-2</v>
      </c>
      <c r="AK73" s="341">
        <f t="shared" si="256"/>
        <v>19.654231119199274</v>
      </c>
      <c r="AL73" s="341">
        <f t="shared" si="257"/>
        <v>18.698060941828253</v>
      </c>
      <c r="AM73" s="106">
        <f t="shared" si="6"/>
        <v>0.44532407407407404</v>
      </c>
      <c r="AN73" s="337" t="str">
        <f t="shared" si="258"/>
        <v>12</v>
      </c>
      <c r="AO73" s="337" t="str">
        <f t="shared" si="259"/>
        <v>12</v>
      </c>
      <c r="AP73" s="337" t="str">
        <f t="shared" si="260"/>
        <v>59</v>
      </c>
      <c r="AQ73" s="338" t="s">
        <v>1133</v>
      </c>
      <c r="AR73" s="339" t="str">
        <f>CONCATENATE(AN73&amp;":"&amp;AO73&amp;":"&amp;AP73)</f>
        <v>12:12:59</v>
      </c>
      <c r="AS73" s="337" t="str">
        <f t="shared" si="262"/>
        <v>12</v>
      </c>
      <c r="AT73" s="337" t="str">
        <f t="shared" si="263"/>
        <v>18</v>
      </c>
      <c r="AU73" s="337" t="str">
        <f t="shared" si="264"/>
        <v>04</v>
      </c>
      <c r="AV73" s="338" t="s">
        <v>1134</v>
      </c>
      <c r="AW73" s="339" t="str">
        <f t="shared" si="265"/>
        <v>12:18:04</v>
      </c>
      <c r="AX73" s="366">
        <f>AR73-AM73</f>
        <v>6.3692129629629668E-2</v>
      </c>
      <c r="AY73" s="366">
        <f>AW73-AR73</f>
        <v>3.5300925925926263E-3</v>
      </c>
      <c r="AZ73" s="366">
        <f>AW73-AR73+AX73</f>
        <v>6.7222222222222294E-2</v>
      </c>
      <c r="BA73" s="341">
        <f>$AM$3/(MINUTE(AX73)/60+HOUR(AX73)+SECOND(AX73)/3600)</f>
        <v>19.625658731600943</v>
      </c>
      <c r="BB73" s="341">
        <f>$AM$3/(MINUTE(AZ73)/60+HOUR(AZ73)+SECOND(AZ73)/3600)</f>
        <v>18.595041322314046</v>
      </c>
      <c r="BC73" s="335"/>
      <c r="BD73" s="335"/>
      <c r="BE73" s="335"/>
      <c r="BF73" s="335"/>
      <c r="BG73" s="335"/>
      <c r="BH73" s="335"/>
      <c r="BI73" s="335"/>
      <c r="BJ73" s="335"/>
      <c r="BK73" s="335"/>
      <c r="BL73" s="367"/>
      <c r="BM73" s="335"/>
      <c r="BN73" s="335"/>
      <c r="BO73" s="335"/>
      <c r="BP73" s="335"/>
      <c r="BQ73" s="335"/>
      <c r="BR73" s="335"/>
      <c r="BS73" s="335"/>
      <c r="BT73" s="335"/>
      <c r="BU73" s="335"/>
      <c r="BV73" s="335"/>
      <c r="BW73" s="335"/>
      <c r="BX73" s="335"/>
      <c r="BY73" s="335"/>
      <c r="BZ73" s="335"/>
      <c r="CA73" s="335"/>
      <c r="CB73" s="335"/>
      <c r="CC73" s="335"/>
      <c r="CD73" s="335"/>
      <c r="CE73" s="335"/>
      <c r="CF73" s="335"/>
      <c r="CG73" s="335"/>
      <c r="CH73" s="335"/>
      <c r="CI73" s="323">
        <f>AW73+"00:40"</f>
        <v>0.54032407407407412</v>
      </c>
      <c r="CJ73" s="337" t="str">
        <f t="shared" si="272"/>
        <v/>
      </c>
      <c r="CK73" s="337" t="str">
        <f t="shared" si="273"/>
        <v/>
      </c>
      <c r="CL73" s="337" t="str">
        <f t="shared" si="274"/>
        <v/>
      </c>
      <c r="CM73" s="338"/>
      <c r="CN73" s="339" t="str">
        <f t="shared" si="275"/>
        <v>::</v>
      </c>
      <c r="CO73" s="337" t="str">
        <f t="shared" si="276"/>
        <v/>
      </c>
      <c r="CP73" s="337" t="str">
        <f t="shared" si="277"/>
        <v/>
      </c>
      <c r="CQ73" s="337" t="str">
        <f t="shared" si="278"/>
        <v/>
      </c>
      <c r="CR73" s="338"/>
      <c r="CS73" s="339" t="str">
        <f t="shared" si="279"/>
        <v>::</v>
      </c>
      <c r="CT73" s="366"/>
      <c r="CU73" s="366"/>
      <c r="CV73" s="366"/>
      <c r="CW73" s="341"/>
      <c r="CX73" s="341"/>
      <c r="CY73" s="346"/>
      <c r="CZ73" s="356"/>
      <c r="DA73" s="347"/>
      <c r="DB73" s="348"/>
      <c r="DC73" s="348"/>
      <c r="DD73" s="373"/>
      <c r="DE73" s="350"/>
      <c r="DF73" s="351"/>
      <c r="DG73" s="351"/>
      <c r="DH73" s="352"/>
      <c r="DI73" s="352"/>
      <c r="DJ73" s="353"/>
      <c r="DK73" s="353"/>
      <c r="DL73" s="353"/>
      <c r="DM73" s="353"/>
      <c r="DN73" s="353"/>
      <c r="DO73" s="353"/>
      <c r="DP73" s="353"/>
      <c r="DQ73" s="353"/>
      <c r="DR73" s="354"/>
      <c r="DS73" s="66"/>
    </row>
    <row r="74" spans="1:123" s="355" customFormat="1">
      <c r="A74" s="417">
        <v>14</v>
      </c>
      <c r="B74" s="331" t="str">
        <f t="shared" si="244"/>
        <v>80 CEI YR</v>
      </c>
      <c r="C74" s="360">
        <v>417</v>
      </c>
      <c r="D74" s="361" t="s">
        <v>369</v>
      </c>
      <c r="E74" s="362" t="s">
        <v>370</v>
      </c>
      <c r="F74" s="360" t="s">
        <v>49</v>
      </c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>
        <f t="shared" si="304"/>
        <v>0.3576388888888889</v>
      </c>
      <c r="X74" s="337" t="str">
        <f t="shared" si="245"/>
        <v>09</v>
      </c>
      <c r="Y74" s="337" t="str">
        <f t="shared" si="246"/>
        <v>56</v>
      </c>
      <c r="Z74" s="337" t="str">
        <f t="shared" si="247"/>
        <v>59</v>
      </c>
      <c r="AA74" s="363" t="s">
        <v>574</v>
      </c>
      <c r="AB74" s="339" t="str">
        <f t="shared" si="248"/>
        <v>09:56:59</v>
      </c>
      <c r="AC74" s="337" t="str">
        <f t="shared" si="249"/>
        <v>10</v>
      </c>
      <c r="AD74" s="337" t="str">
        <f t="shared" si="250"/>
        <v>03</v>
      </c>
      <c r="AE74" s="337" t="str">
        <f t="shared" si="251"/>
        <v>08</v>
      </c>
      <c r="AF74" s="364" t="s">
        <v>979</v>
      </c>
      <c r="AG74" s="339" t="str">
        <f t="shared" si="252"/>
        <v>10:03:08</v>
      </c>
      <c r="AH74" s="340">
        <f t="shared" si="253"/>
        <v>5.693287037037037E-2</v>
      </c>
      <c r="AI74" s="340">
        <f t="shared" si="254"/>
        <v>4.2708333333332793E-3</v>
      </c>
      <c r="AJ74" s="340">
        <f t="shared" si="255"/>
        <v>6.1203703703703649E-2</v>
      </c>
      <c r="AK74" s="341">
        <f t="shared" si="256"/>
        <v>21.955682049196991</v>
      </c>
      <c r="AL74" s="341">
        <f t="shared" si="257"/>
        <v>20.423600605143722</v>
      </c>
      <c r="AM74" s="106">
        <f t="shared" si="6"/>
        <v>0.43967592592592586</v>
      </c>
      <c r="AN74" s="337" t="str">
        <f t="shared" si="258"/>
        <v>11</v>
      </c>
      <c r="AO74" s="337" t="str">
        <f t="shared" si="259"/>
        <v>53</v>
      </c>
      <c r="AP74" s="337" t="str">
        <f t="shared" si="260"/>
        <v>30</v>
      </c>
      <c r="AQ74" s="338" t="s">
        <v>1129</v>
      </c>
      <c r="AR74" s="339" t="str">
        <f>CONCATENATE(AN74&amp;":"&amp;AO74&amp;":"&amp;AP74)</f>
        <v>11:53:30</v>
      </c>
      <c r="AS74" s="337" t="str">
        <f t="shared" si="262"/>
        <v>12</v>
      </c>
      <c r="AT74" s="337" t="str">
        <f t="shared" si="263"/>
        <v>01</v>
      </c>
      <c r="AU74" s="337" t="str">
        <f t="shared" si="264"/>
        <v>44</v>
      </c>
      <c r="AV74" s="338" t="s">
        <v>1130</v>
      </c>
      <c r="AW74" s="339" t="str">
        <f t="shared" si="265"/>
        <v>12:01:44</v>
      </c>
      <c r="AX74" s="366">
        <f>AR74-AM74</f>
        <v>5.5810185185185268E-2</v>
      </c>
      <c r="AY74" s="366">
        <f>AW74-AR74</f>
        <v>5.7175925925925797E-3</v>
      </c>
      <c r="AZ74" s="366">
        <f>AW74-AR74+AX74</f>
        <v>6.1527777777777848E-2</v>
      </c>
      <c r="BA74" s="341">
        <f>$AM$3/(MINUTE(AX74)/60+HOUR(AX74)+SECOND(AX74)/3600)</f>
        <v>22.397345499792618</v>
      </c>
      <c r="BB74" s="341">
        <f>$AM$3/(MINUTE(AZ74)/60+HOUR(AZ74)+SECOND(AZ74)/3600)</f>
        <v>20.316027088036115</v>
      </c>
      <c r="BC74" s="335"/>
      <c r="BD74" s="335"/>
      <c r="BE74" s="335"/>
      <c r="BF74" s="335"/>
      <c r="BG74" s="335"/>
      <c r="BH74" s="335"/>
      <c r="BI74" s="335"/>
      <c r="BJ74" s="335"/>
      <c r="BK74" s="335"/>
      <c r="BL74" s="367"/>
      <c r="BM74" s="335"/>
      <c r="BN74" s="335"/>
      <c r="BO74" s="335"/>
      <c r="BP74" s="335"/>
      <c r="BQ74" s="335"/>
      <c r="BR74" s="335"/>
      <c r="BS74" s="335"/>
      <c r="BT74" s="335"/>
      <c r="BU74" s="335"/>
      <c r="BV74" s="335"/>
      <c r="BW74" s="335"/>
      <c r="BX74" s="335"/>
      <c r="BY74" s="335"/>
      <c r="BZ74" s="335"/>
      <c r="CA74" s="335"/>
      <c r="CB74" s="335"/>
      <c r="CC74" s="335"/>
      <c r="CD74" s="335"/>
      <c r="CE74" s="335"/>
      <c r="CF74" s="335"/>
      <c r="CG74" s="335"/>
      <c r="CH74" s="335"/>
      <c r="CI74" s="323">
        <f>AW74+"00:40"</f>
        <v>0.5289814814814815</v>
      </c>
      <c r="CJ74" s="337" t="str">
        <f t="shared" si="272"/>
        <v/>
      </c>
      <c r="CK74" s="337" t="str">
        <f t="shared" si="273"/>
        <v/>
      </c>
      <c r="CL74" s="337" t="str">
        <f t="shared" si="274"/>
        <v/>
      </c>
      <c r="CM74" s="338"/>
      <c r="CN74" s="339" t="str">
        <f t="shared" si="275"/>
        <v>::</v>
      </c>
      <c r="CO74" s="337" t="str">
        <f t="shared" si="276"/>
        <v/>
      </c>
      <c r="CP74" s="337" t="str">
        <f t="shared" si="277"/>
        <v/>
      </c>
      <c r="CQ74" s="337" t="str">
        <f t="shared" si="278"/>
        <v/>
      </c>
      <c r="CR74" s="338"/>
      <c r="CS74" s="339" t="str">
        <f t="shared" si="279"/>
        <v>::</v>
      </c>
      <c r="CT74" s="366"/>
      <c r="CU74" s="366"/>
      <c r="CV74" s="366"/>
      <c r="CW74" s="341"/>
      <c r="CX74" s="341"/>
      <c r="CY74" s="346"/>
      <c r="CZ74" s="356"/>
      <c r="DA74" s="347"/>
      <c r="DB74" s="348"/>
      <c r="DC74" s="348"/>
      <c r="DD74" s="373"/>
      <c r="DE74" s="350"/>
      <c r="DF74" s="351"/>
      <c r="DG74" s="351"/>
      <c r="DH74" s="352"/>
      <c r="DI74" s="352"/>
      <c r="DJ74" s="353"/>
      <c r="DK74" s="353"/>
      <c r="DL74" s="353"/>
      <c r="DM74" s="353"/>
      <c r="DN74" s="353"/>
      <c r="DO74" s="353"/>
      <c r="DP74" s="353"/>
      <c r="DQ74" s="353"/>
      <c r="DR74" s="354"/>
    </row>
    <row r="75" spans="1:123">
      <c r="A75" s="99" t="s">
        <v>7</v>
      </c>
      <c r="B75" s="99">
        <v>80</v>
      </c>
      <c r="C75" s="564" t="s">
        <v>63</v>
      </c>
      <c r="D75" s="521"/>
      <c r="E75" s="521"/>
      <c r="F75" s="522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293"/>
      <c r="AG75" s="179"/>
      <c r="AH75" s="179"/>
      <c r="AI75" s="179"/>
      <c r="AJ75" s="179"/>
      <c r="AK75" s="398"/>
      <c r="AL75" s="398"/>
      <c r="AM75" s="398"/>
      <c r="AN75" s="398"/>
      <c r="AO75" s="398"/>
      <c r="AP75" s="398"/>
      <c r="AQ75" s="398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307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423"/>
      <c r="CV75" s="179"/>
      <c r="CW75" s="179"/>
      <c r="CX75" s="179"/>
      <c r="CY75" s="179"/>
      <c r="CZ75" s="398"/>
      <c r="DA75" s="179"/>
      <c r="DB75" s="179"/>
      <c r="DC75" s="573">
        <v>80</v>
      </c>
      <c r="DD75" s="179"/>
      <c r="DE75" s="574" t="s">
        <v>83</v>
      </c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215"/>
    </row>
    <row r="76" spans="1:123" s="355" customFormat="1">
      <c r="A76" s="212">
        <v>1</v>
      </c>
      <c r="B76" s="43">
        <f t="shared" ref="B76:B83" si="305">B75</f>
        <v>80</v>
      </c>
      <c r="C76" s="102">
        <v>199</v>
      </c>
      <c r="D76" s="103" t="s">
        <v>297</v>
      </c>
      <c r="E76" s="104" t="s">
        <v>298</v>
      </c>
      <c r="F76" s="284" t="s">
        <v>459</v>
      </c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46">
        <v>0.35416666666666669</v>
      </c>
      <c r="X76" s="47" t="str">
        <f t="shared" ref="X76:X83" si="306">LEFT(AA76,2)</f>
        <v>10</v>
      </c>
      <c r="Y76" s="47" t="str">
        <f t="shared" ref="Y76:Y83" si="307">MID(AA76,3,2)</f>
        <v>11</v>
      </c>
      <c r="Z76" s="47" t="str">
        <f t="shared" ref="Z76:Z83" si="308">RIGHT(AA76,2)</f>
        <v>59</v>
      </c>
      <c r="AA76" s="105" t="s">
        <v>639</v>
      </c>
      <c r="AB76" s="49" t="str">
        <f t="shared" ref="AB76:AB83" si="309">CONCATENATE(X76&amp;":"&amp;Y76&amp;":"&amp;Z76)</f>
        <v>10:11:59</v>
      </c>
      <c r="AC76" s="47" t="str">
        <f t="shared" ref="AC76:AC83" si="310">LEFT(AF76,2)</f>
        <v>10</v>
      </c>
      <c r="AD76" s="47" t="str">
        <f t="shared" ref="AD76:AD83" si="311">MID(AF76,3,2)</f>
        <v>15</v>
      </c>
      <c r="AE76" s="47" t="str">
        <f t="shared" ref="AE76:AE83" si="312">RIGHT(AF76,2)</f>
        <v>11</v>
      </c>
      <c r="AF76" s="291" t="s">
        <v>640</v>
      </c>
      <c r="AG76" s="49" t="str">
        <f t="shared" ref="AG76:AG83" si="313">CONCATENATE(AC76&amp;":"&amp;AD76&amp;":"&amp;AE76)</f>
        <v>10:15:11</v>
      </c>
      <c r="AH76" s="50">
        <f t="shared" ref="AH76:AH83" si="314">AB76-W76</f>
        <v>7.0821759259259265E-2</v>
      </c>
      <c r="AI76" s="57">
        <f t="shared" ref="AI76:AI83" si="315">AG76-AB76</f>
        <v>2.222222222222181E-3</v>
      </c>
      <c r="AJ76" s="50">
        <f t="shared" ref="AJ76:AJ83" si="316">AG76-AB76+AH76</f>
        <v>7.3043981481481446E-2</v>
      </c>
      <c r="AK76" s="52">
        <f t="shared" ref="AK76:AK83" si="317">$W$3/(MINUTE(AH76)/60+HOUR(AH76)+SECOND(AH76)/3600)</f>
        <v>17.649942801111294</v>
      </c>
      <c r="AL76" s="52">
        <f t="shared" ref="AL76:AL83" si="318">$W$3/(MINUTE(AJ76)/60+HOUR(AJ76)+SECOND(AJ76)/3600)</f>
        <v>17.112977341150373</v>
      </c>
      <c r="AM76" s="106">
        <f t="shared" ref="AM76:AM83" si="319">AG76+"0:30"</f>
        <v>0.44804398148148145</v>
      </c>
      <c r="AN76" s="47" t="str">
        <f t="shared" ref="AN76:AN83" si="320">LEFT(AQ76,2)</f>
        <v>12</v>
      </c>
      <c r="AO76" s="47" t="str">
        <f t="shared" ref="AO76:AO83" si="321">MID(AQ76,3,2)</f>
        <v>20</v>
      </c>
      <c r="AP76" s="47" t="str">
        <f t="shared" ref="AP76:AP83" si="322">RIGHT(AQ76,2)</f>
        <v>02</v>
      </c>
      <c r="AQ76" s="48" t="s">
        <v>641</v>
      </c>
      <c r="AR76" s="49" t="str">
        <f t="shared" ref="AR76:AR83" si="323">CONCATENATE(AN76&amp;":"&amp;AO76&amp;":"&amp;AP76)</f>
        <v>12:20:02</v>
      </c>
      <c r="AS76" s="47" t="str">
        <f t="shared" ref="AS76:AS83" si="324">LEFT(AV76,2)</f>
        <v>12</v>
      </c>
      <c r="AT76" s="47" t="str">
        <f t="shared" ref="AT76:AT83" si="325">MID(AV76,3,2)</f>
        <v>23</v>
      </c>
      <c r="AU76" s="47" t="str">
        <f t="shared" ref="AU76:AU83" si="326">RIGHT(AV76,2)</f>
        <v>31</v>
      </c>
      <c r="AV76" s="48" t="s">
        <v>642</v>
      </c>
      <c r="AW76" s="49" t="str">
        <f t="shared" ref="AW76:AW83" si="327">CONCATENATE(AS76&amp;":"&amp;AT76&amp;":"&amp;AU76)</f>
        <v>12:23:31</v>
      </c>
      <c r="AX76" s="107">
        <f t="shared" ref="AX76:AX81" si="328">AR76-AM76</f>
        <v>6.5868055555555582E-2</v>
      </c>
      <c r="AY76" s="109">
        <f t="shared" ref="AY76:AY81" si="329">AW76-AR76</f>
        <v>2.4189814814814525E-3</v>
      </c>
      <c r="AZ76" s="107">
        <f t="shared" ref="AZ76:AZ81" si="330">AW76-AR76+AX76</f>
        <v>6.8287037037037035E-2</v>
      </c>
      <c r="BA76" s="52">
        <f>$AM$3/(MINUTE(AX76)/60+HOUR(AX76)+SECOND(AX76)/3600)</f>
        <v>18.977332630469164</v>
      </c>
      <c r="BB76" s="52">
        <f>$AM$3/(MINUTE(AZ76)/60+HOUR(AZ76)+SECOND(AZ76)/3600)</f>
        <v>18.305084745762713</v>
      </c>
      <c r="BC76" s="117"/>
      <c r="BD76" s="117"/>
      <c r="BE76" s="117"/>
      <c r="BF76" s="117"/>
      <c r="BG76" s="117"/>
      <c r="BH76" s="117"/>
      <c r="BI76" s="117"/>
      <c r="BJ76" s="117"/>
      <c r="BK76" s="117"/>
      <c r="BL76" s="308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08">
        <f t="shared" ref="CI76:CI81" si="331">AW76+"00:40"</f>
        <v>0.54410879629629627</v>
      </c>
      <c r="CJ76" s="47" t="str">
        <f t="shared" ref="CJ76:CJ83" si="332">LEFT(CM76,2)</f>
        <v>14</v>
      </c>
      <c r="CK76" s="47" t="str">
        <f t="shared" ref="CK76:CK83" si="333">MID(CM76,3,2)</f>
        <v>22</v>
      </c>
      <c r="CL76" s="47" t="str">
        <f t="shared" ref="CL76:CL83" si="334">RIGHT(CM76,2)</f>
        <v>11</v>
      </c>
      <c r="CM76" s="48" t="s">
        <v>940</v>
      </c>
      <c r="CN76" s="49" t="str">
        <f t="shared" ref="CN76:CN83" si="335">CONCATENATE(CJ76&amp;":"&amp;CK76&amp;":"&amp;CL76)</f>
        <v>14:22:11</v>
      </c>
      <c r="CO76" s="47" t="str">
        <f t="shared" ref="CO76:CO83" si="336">LEFT(CR76,2)</f>
        <v>14</v>
      </c>
      <c r="CP76" s="47" t="str">
        <f t="shared" ref="CP76:CP83" si="337">MID(CR76,3,2)</f>
        <v>27</v>
      </c>
      <c r="CQ76" s="47" t="str">
        <f t="shared" ref="CQ76:CQ83" si="338">RIGHT(CR76,2)</f>
        <v>52</v>
      </c>
      <c r="CR76" s="48" t="s">
        <v>941</v>
      </c>
      <c r="CS76" s="49" t="str">
        <f t="shared" ref="CS76:CS83" si="339">CONCATENATE(CO76&amp;":"&amp;CP76&amp;":"&amp;CQ76)</f>
        <v>14:27:52</v>
      </c>
      <c r="CT76" s="107">
        <f t="shared" ref="CT76:CT81" si="340">CN76-CI76</f>
        <v>5.4629629629629695E-2</v>
      </c>
      <c r="CU76" s="366">
        <f t="shared" ref="CU76:CU81" si="341">CS76-CN76</f>
        <v>3.9467592592592471E-3</v>
      </c>
      <c r="CV76" s="107">
        <f t="shared" ref="CV76:CV81" si="342">CS76-CN76+CT76</f>
        <v>5.8576388888888942E-2</v>
      </c>
      <c r="CW76" s="52">
        <f t="shared" ref="CW76:CW81" si="343">$CI$3/(MINUTE(CT76)/60+HOUR(CT76)+SECOND(CT76)/3600)</f>
        <v>15.254237288135593</v>
      </c>
      <c r="CX76" s="52">
        <f t="shared" ref="CX76:CX81" si="344">$CI$3/(MINUTE(CV76)/60+HOUR(CV76)+SECOND(CV76)/3600)</f>
        <v>14.226437462951987</v>
      </c>
      <c r="CY76" s="58"/>
      <c r="CZ76" s="59">
        <f t="shared" ref="CZ76:CZ81" si="345">$DC$75/(MINUTE(DC76)/60+HOUR(DC76)+SECOND(DC76)/3600)</f>
        <v>17.010217943417402</v>
      </c>
      <c r="DA76" s="428">
        <f t="shared" ref="DA76:DA81" si="346">$DC$75/(MINUTE(DB76)/60+HOUR(DB76)+SECOND(DB76)/3600)</f>
        <v>17.422867513611614</v>
      </c>
      <c r="DB76" s="61">
        <f t="shared" ref="DB76:DB81" si="347">R76+AH76+AX76+BN76+CD76+CT76</f>
        <v>0.19131944444444454</v>
      </c>
      <c r="DC76" s="61">
        <f t="shared" ref="DC76:DC81" si="348">T76+AJ76+AZ76+BN76+CF76+CT76</f>
        <v>0.19596064814814818</v>
      </c>
      <c r="DD76" s="6"/>
      <c r="DE76" s="63">
        <v>80</v>
      </c>
      <c r="DF76" s="64">
        <f>MINUTE(DB76)/60+HOUR(DB76)+SECOND(DB76)/3600</f>
        <v>4.5916666666666668</v>
      </c>
      <c r="DG76" s="64">
        <f>MINUTE(DC76)/60+HOUR(DC76)+SECOND(DC76)/3600</f>
        <v>4.7030555555555553</v>
      </c>
      <c r="DH76" s="16">
        <v>200</v>
      </c>
      <c r="DI76" s="16">
        <f t="shared" ref="DI76:DI81" si="349">-(SECOND(CN76-$CN$76)/60+MINUTE(CN76-$CN$76)+HOUR(CN76-$CN$76)*60)</f>
        <v>0</v>
      </c>
      <c r="DJ76" s="65">
        <f>IF((DE76+DH76+DI76)&lt;DE76,DE76,DE76+DH76+DI76)</f>
        <v>280</v>
      </c>
      <c r="DK76" s="65">
        <f t="shared" ref="DK76:DK81" si="350">IF(CN76&gt;$DE$61,0,DJ76)</f>
        <v>280</v>
      </c>
      <c r="DL76" s="65">
        <f t="shared" ref="DL76:DL81" si="351">IF((S76&gt;$DN$7),0,DK76)</f>
        <v>280</v>
      </c>
      <c r="DM76" s="65">
        <f t="shared" ref="DM76:DM81" si="352">IF((AI76&gt;$DN$7),0,DK76)</f>
        <v>280</v>
      </c>
      <c r="DN76" s="65">
        <f t="shared" ref="DN76:DN81" si="353">IF((AY76&gt;$DN$7),0,DK76)</f>
        <v>280</v>
      </c>
      <c r="DO76" s="65">
        <f>IF((BO76&gt;$DM$7),0,DK76)</f>
        <v>280</v>
      </c>
      <c r="DP76" s="65">
        <f>IF((CE76&gt;$DN$7),0,DK76)</f>
        <v>280</v>
      </c>
      <c r="DQ76" s="65">
        <f>IF((CU76&gt;$DM$7),0,DK76)</f>
        <v>280</v>
      </c>
      <c r="DR76" s="134">
        <f>DL76*DM76*DN76*DO76*DP76*DQ76/DL76/DM76/DN76/DP76/DQ76</f>
        <v>280</v>
      </c>
    </row>
    <row r="77" spans="1:123" s="67" customFormat="1">
      <c r="A77" s="212">
        <v>2</v>
      </c>
      <c r="B77" s="43">
        <f t="shared" si="305"/>
        <v>80</v>
      </c>
      <c r="C77" s="102">
        <v>115</v>
      </c>
      <c r="D77" s="103" t="s">
        <v>299</v>
      </c>
      <c r="E77" s="104" t="s">
        <v>300</v>
      </c>
      <c r="F77" s="284" t="s">
        <v>459</v>
      </c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46">
        <v>0.35416666666666702</v>
      </c>
      <c r="X77" s="47" t="str">
        <f t="shared" si="306"/>
        <v>10</v>
      </c>
      <c r="Y77" s="47" t="str">
        <f t="shared" si="307"/>
        <v>11</v>
      </c>
      <c r="Z77" s="47" t="str">
        <f t="shared" si="308"/>
        <v>51</v>
      </c>
      <c r="AA77" s="105" t="s">
        <v>982</v>
      </c>
      <c r="AB77" s="49" t="str">
        <f t="shared" si="309"/>
        <v>10:11:51</v>
      </c>
      <c r="AC77" s="47" t="str">
        <f t="shared" si="310"/>
        <v>10</v>
      </c>
      <c r="AD77" s="47" t="str">
        <f t="shared" si="311"/>
        <v>17</v>
      </c>
      <c r="AE77" s="47" t="str">
        <f t="shared" si="312"/>
        <v>12</v>
      </c>
      <c r="AF77" s="291" t="s">
        <v>983</v>
      </c>
      <c r="AG77" s="49" t="str">
        <f t="shared" si="313"/>
        <v>10:17:12</v>
      </c>
      <c r="AH77" s="50">
        <f t="shared" si="314"/>
        <v>7.0729166666666288E-2</v>
      </c>
      <c r="AI77" s="57">
        <f t="shared" si="315"/>
        <v>3.7152777777778034E-3</v>
      </c>
      <c r="AJ77" s="50">
        <f t="shared" si="316"/>
        <v>7.4444444444444091E-2</v>
      </c>
      <c r="AK77" s="52">
        <f t="shared" si="317"/>
        <v>17.673048600883654</v>
      </c>
      <c r="AL77" s="52">
        <f t="shared" si="318"/>
        <v>16.791044776119403</v>
      </c>
      <c r="AM77" s="106">
        <f t="shared" si="319"/>
        <v>0.44944444444444442</v>
      </c>
      <c r="AN77" s="47" t="str">
        <f t="shared" si="320"/>
        <v>12</v>
      </c>
      <c r="AO77" s="47" t="str">
        <f t="shared" si="321"/>
        <v>29</v>
      </c>
      <c r="AP77" s="47" t="str">
        <f t="shared" si="322"/>
        <v>36</v>
      </c>
      <c r="AQ77" s="48" t="s">
        <v>984</v>
      </c>
      <c r="AR77" s="49" t="str">
        <f t="shared" si="323"/>
        <v>12:29:36</v>
      </c>
      <c r="AS77" s="47" t="str">
        <f t="shared" si="324"/>
        <v>12</v>
      </c>
      <c r="AT77" s="47" t="str">
        <f t="shared" si="325"/>
        <v>33</v>
      </c>
      <c r="AU77" s="47" t="str">
        <f t="shared" si="326"/>
        <v>21</v>
      </c>
      <c r="AV77" s="48" t="s">
        <v>985</v>
      </c>
      <c r="AW77" s="49" t="str">
        <f t="shared" si="327"/>
        <v>12:33:21</v>
      </c>
      <c r="AX77" s="107">
        <f t="shared" si="328"/>
        <v>7.1111111111111125E-2</v>
      </c>
      <c r="AY77" s="109">
        <f t="shared" si="329"/>
        <v>2.6041666666667407E-3</v>
      </c>
      <c r="AZ77" s="107">
        <f t="shared" si="330"/>
        <v>7.3715277777777866E-2</v>
      </c>
      <c r="BA77" s="52">
        <f>$AM$3/(MINUTE(AX77)/60+HOUR(AX77)+SECOND(AX77)/3600)</f>
        <v>17.578125</v>
      </c>
      <c r="BB77" s="52">
        <f>$AM$3/(MINUTE(AZ77)/60+HOUR(AZ77)+SECOND(AZ77)/3600)</f>
        <v>16.957136128120585</v>
      </c>
      <c r="BC77" s="302"/>
      <c r="BD77" s="117"/>
      <c r="BE77" s="117"/>
      <c r="BF77" s="117"/>
      <c r="BG77" s="117"/>
      <c r="BH77" s="117"/>
      <c r="BI77" s="117"/>
      <c r="BJ77" s="117"/>
      <c r="BK77" s="117"/>
      <c r="BL77" s="308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08">
        <f t="shared" si="331"/>
        <v>0.55093750000000008</v>
      </c>
      <c r="CJ77" s="47" t="str">
        <f t="shared" si="332"/>
        <v>14</v>
      </c>
      <c r="CK77" s="47" t="str">
        <f t="shared" si="333"/>
        <v>43</v>
      </c>
      <c r="CL77" s="47" t="str">
        <f t="shared" si="334"/>
        <v>45</v>
      </c>
      <c r="CM77" s="48" t="s">
        <v>992</v>
      </c>
      <c r="CN77" s="49" t="str">
        <f t="shared" si="335"/>
        <v>14:43:45</v>
      </c>
      <c r="CO77" s="47" t="str">
        <f t="shared" si="336"/>
        <v>14</v>
      </c>
      <c r="CP77" s="47" t="str">
        <f t="shared" si="337"/>
        <v>48</v>
      </c>
      <c r="CQ77" s="47" t="str">
        <f t="shared" si="338"/>
        <v>10</v>
      </c>
      <c r="CR77" s="48" t="s">
        <v>993</v>
      </c>
      <c r="CS77" s="49" t="str">
        <f t="shared" si="339"/>
        <v>14:48:10</v>
      </c>
      <c r="CT77" s="107">
        <f t="shared" si="340"/>
        <v>6.277777777777771E-2</v>
      </c>
      <c r="CU77" s="366">
        <f t="shared" si="341"/>
        <v>3.067129629629628E-3</v>
      </c>
      <c r="CV77" s="107">
        <f t="shared" si="342"/>
        <v>6.5844907407407338E-2</v>
      </c>
      <c r="CW77" s="52">
        <f t="shared" si="343"/>
        <v>13.274336283185841</v>
      </c>
      <c r="CX77" s="52">
        <f t="shared" si="344"/>
        <v>12.65600281244507</v>
      </c>
      <c r="CY77" s="58"/>
      <c r="CZ77" s="59">
        <f t="shared" si="345"/>
        <v>15.802469135802468</v>
      </c>
      <c r="DA77" s="427">
        <f t="shared" si="346"/>
        <v>16.290514169353468</v>
      </c>
      <c r="DB77" s="61">
        <f t="shared" si="347"/>
        <v>0.20461805555555512</v>
      </c>
      <c r="DC77" s="61">
        <f t="shared" si="348"/>
        <v>0.21093749999999967</v>
      </c>
      <c r="DD77" s="6"/>
      <c r="DE77" s="63">
        <f>DE76</f>
        <v>80</v>
      </c>
      <c r="DF77" s="64">
        <f>MINUTE(DB77)/60+HOUR(DB77)+SECOND(DB77)/3600</f>
        <v>4.9108333333333336</v>
      </c>
      <c r="DG77" s="64">
        <f>MINUTE(DC77)/60+HOUR(DC77)+SECOND(DC77)/3600</f>
        <v>5.0625</v>
      </c>
      <c r="DH77" s="16">
        <f t="shared" ref="DH77:DH81" si="354">DH76-5</f>
        <v>195</v>
      </c>
      <c r="DI77" s="16">
        <f t="shared" si="349"/>
        <v>-21.566666666666666</v>
      </c>
      <c r="DJ77" s="65">
        <f>IF((DE77+DH77+DI77)&lt;DE77,DE77,DE77+DH77+DI77)</f>
        <v>253.43333333333334</v>
      </c>
      <c r="DK77" s="65">
        <f t="shared" si="350"/>
        <v>253.43333333333334</v>
      </c>
      <c r="DL77" s="65">
        <f t="shared" si="351"/>
        <v>253.43333333333334</v>
      </c>
      <c r="DM77" s="65">
        <f t="shared" si="352"/>
        <v>253.43333333333334</v>
      </c>
      <c r="DN77" s="65">
        <f t="shared" si="353"/>
        <v>253.43333333333334</v>
      </c>
      <c r="DO77" s="65">
        <f>IF((BO77&gt;$DM$7),0,DK77)</f>
        <v>253.43333333333334</v>
      </c>
      <c r="DP77" s="65">
        <f>IF((CE77&gt;$DN$7),0,DK77)</f>
        <v>253.43333333333334</v>
      </c>
      <c r="DQ77" s="65">
        <f>IF((CU77&gt;$DM$7),0,DK77)</f>
        <v>253.43333333333334</v>
      </c>
      <c r="DR77" s="134">
        <f>DL77*DM77*DN77*DO77*DP77*DQ77/DL77/DM77/DN77/DP77/DQ77</f>
        <v>253.43333333333334</v>
      </c>
      <c r="DS77" s="66"/>
    </row>
    <row r="78" spans="1:123" s="67" customFormat="1">
      <c r="A78" s="212">
        <v>3</v>
      </c>
      <c r="B78" s="43">
        <f t="shared" si="305"/>
        <v>80</v>
      </c>
      <c r="C78" s="102">
        <v>289</v>
      </c>
      <c r="D78" s="103" t="s">
        <v>301</v>
      </c>
      <c r="E78" s="104" t="s">
        <v>302</v>
      </c>
      <c r="F78" s="284" t="s">
        <v>459</v>
      </c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46">
        <v>0.35416666666666702</v>
      </c>
      <c r="X78" s="47" t="str">
        <f t="shared" si="306"/>
        <v>10</v>
      </c>
      <c r="Y78" s="47" t="str">
        <f t="shared" si="307"/>
        <v>11</v>
      </c>
      <c r="Z78" s="47" t="str">
        <f t="shared" si="308"/>
        <v>53</v>
      </c>
      <c r="AA78" s="105" t="s">
        <v>592</v>
      </c>
      <c r="AB78" s="49" t="str">
        <f t="shared" si="309"/>
        <v>10:11:53</v>
      </c>
      <c r="AC78" s="47" t="str">
        <f t="shared" si="310"/>
        <v>10</v>
      </c>
      <c r="AD78" s="47" t="str">
        <f t="shared" si="311"/>
        <v>15</v>
      </c>
      <c r="AE78" s="47" t="str">
        <f t="shared" si="312"/>
        <v>46</v>
      </c>
      <c r="AF78" s="291" t="s">
        <v>593</v>
      </c>
      <c r="AG78" s="49" t="str">
        <f t="shared" si="313"/>
        <v>10:15:46</v>
      </c>
      <c r="AH78" s="50">
        <f t="shared" si="314"/>
        <v>7.0752314814814476E-2</v>
      </c>
      <c r="AI78" s="57">
        <f t="shared" si="315"/>
        <v>2.6967592592592737E-3</v>
      </c>
      <c r="AJ78" s="50">
        <f t="shared" si="316"/>
        <v>7.344907407407375E-2</v>
      </c>
      <c r="AK78" s="52">
        <f t="shared" si="317"/>
        <v>17.667266481269426</v>
      </c>
      <c r="AL78" s="52">
        <f t="shared" si="318"/>
        <v>17.018594390167035</v>
      </c>
      <c r="AM78" s="106">
        <f t="shared" si="319"/>
        <v>0.44844907407407408</v>
      </c>
      <c r="AN78" s="47" t="str">
        <f t="shared" si="320"/>
        <v>12</v>
      </c>
      <c r="AO78" s="47" t="str">
        <f t="shared" si="321"/>
        <v>32</v>
      </c>
      <c r="AP78" s="47" t="str">
        <f t="shared" si="322"/>
        <v>27</v>
      </c>
      <c r="AQ78" s="48" t="s">
        <v>594</v>
      </c>
      <c r="AR78" s="49" t="str">
        <f t="shared" si="323"/>
        <v>12:32:27</v>
      </c>
      <c r="AS78" s="47" t="str">
        <f t="shared" si="324"/>
        <v>12</v>
      </c>
      <c r="AT78" s="47" t="str">
        <f t="shared" si="325"/>
        <v>37</v>
      </c>
      <c r="AU78" s="47" t="str">
        <f t="shared" si="326"/>
        <v>08</v>
      </c>
      <c r="AV78" s="48" t="s">
        <v>595</v>
      </c>
      <c r="AW78" s="49" t="str">
        <f t="shared" si="327"/>
        <v>12:37:08</v>
      </c>
      <c r="AX78" s="107">
        <f t="shared" si="328"/>
        <v>7.4085648148148109E-2</v>
      </c>
      <c r="AY78" s="109">
        <f t="shared" si="329"/>
        <v>3.2523148148149161E-3</v>
      </c>
      <c r="AZ78" s="107">
        <f t="shared" si="330"/>
        <v>7.7337962962963025E-2</v>
      </c>
      <c r="BA78" s="52">
        <f>$AM$3/(MINUTE(AX78)/60+HOUR(AX78)+SECOND(AX78)/3600)</f>
        <v>16.872363693172943</v>
      </c>
      <c r="BB78" s="52">
        <f>$AM$3/(MINUTE(AZ78)/60+HOUR(AZ78)+SECOND(AZ78)/3600)</f>
        <v>16.162825501346902</v>
      </c>
      <c r="BC78" s="302"/>
      <c r="BD78" s="117"/>
      <c r="BE78" s="117"/>
      <c r="BF78" s="117"/>
      <c r="BG78" s="117"/>
      <c r="BH78" s="117"/>
      <c r="BI78" s="117"/>
      <c r="BJ78" s="117"/>
      <c r="BK78" s="117"/>
      <c r="BL78" s="308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08">
        <f t="shared" si="331"/>
        <v>0.5535648148148149</v>
      </c>
      <c r="CJ78" s="47" t="str">
        <f t="shared" si="332"/>
        <v>14</v>
      </c>
      <c r="CK78" s="47" t="str">
        <f t="shared" si="333"/>
        <v>46</v>
      </c>
      <c r="CL78" s="47" t="str">
        <f t="shared" si="334"/>
        <v>07</v>
      </c>
      <c r="CM78" s="48" t="s">
        <v>994</v>
      </c>
      <c r="CN78" s="49" t="str">
        <f t="shared" si="335"/>
        <v>14:46:07</v>
      </c>
      <c r="CO78" s="47" t="str">
        <f t="shared" si="336"/>
        <v>14</v>
      </c>
      <c r="CP78" s="47" t="str">
        <f t="shared" si="337"/>
        <v>50</v>
      </c>
      <c r="CQ78" s="47" t="str">
        <f t="shared" si="338"/>
        <v>50</v>
      </c>
      <c r="CR78" s="48" t="s">
        <v>995</v>
      </c>
      <c r="CS78" s="49" t="str">
        <f t="shared" si="339"/>
        <v>14:50:50</v>
      </c>
      <c r="CT78" s="107">
        <f t="shared" si="340"/>
        <v>6.1793981481481408E-2</v>
      </c>
      <c r="CU78" s="366">
        <f t="shared" si="341"/>
        <v>3.2754629629628829E-3</v>
      </c>
      <c r="CV78" s="107">
        <f t="shared" si="342"/>
        <v>6.5069444444444291E-2</v>
      </c>
      <c r="CW78" s="52">
        <f t="shared" si="343"/>
        <v>13.485671474058812</v>
      </c>
      <c r="CX78" s="52">
        <f t="shared" si="344"/>
        <v>12.806830309498398</v>
      </c>
      <c r="CY78" s="58"/>
      <c r="CZ78" s="59">
        <f t="shared" si="345"/>
        <v>15.680296183372352</v>
      </c>
      <c r="DA78" s="113">
        <f t="shared" si="346"/>
        <v>16.131742564274912</v>
      </c>
      <c r="DB78" s="61">
        <f t="shared" si="347"/>
        <v>0.20663194444444399</v>
      </c>
      <c r="DC78" s="61">
        <f t="shared" si="348"/>
        <v>0.21258101851851818</v>
      </c>
      <c r="DD78" s="6"/>
      <c r="DE78" s="63">
        <f t="shared" ref="DE78:DE81" si="355">DE77</f>
        <v>80</v>
      </c>
      <c r="DF78" s="64">
        <f t="shared" ref="DF78:DF81" si="356">MINUTE(DB78)/60+HOUR(DB78)+SECOND(DB78)/3600</f>
        <v>4.9591666666666665</v>
      </c>
      <c r="DG78" s="64">
        <f t="shared" ref="DG78:DG81" si="357">MINUTE(DC78)/60+HOUR(DC78)+SECOND(DC78)/3600</f>
        <v>5.1019444444444444</v>
      </c>
      <c r="DH78" s="16">
        <f t="shared" si="354"/>
        <v>190</v>
      </c>
      <c r="DI78" s="16">
        <f t="shared" si="349"/>
        <v>-23.933333333333334</v>
      </c>
      <c r="DJ78" s="65">
        <f t="shared" ref="DJ78:DJ81" si="358">IF((DE78+DH78+DI78)&lt;DE78,DE78,DE78+DH78+DI78)</f>
        <v>246.06666666666666</v>
      </c>
      <c r="DK78" s="65">
        <f t="shared" si="350"/>
        <v>246.06666666666666</v>
      </c>
      <c r="DL78" s="65">
        <f t="shared" si="351"/>
        <v>246.06666666666666</v>
      </c>
      <c r="DM78" s="65">
        <f t="shared" si="352"/>
        <v>246.06666666666666</v>
      </c>
      <c r="DN78" s="65">
        <f t="shared" si="353"/>
        <v>246.06666666666666</v>
      </c>
      <c r="DO78" s="65">
        <f t="shared" ref="DO78:DO81" si="359">IF((BO78&gt;$DM$7),0,DK78)</f>
        <v>246.06666666666666</v>
      </c>
      <c r="DP78" s="65">
        <f t="shared" ref="DP78:DP81" si="360">IF((CE78&gt;$DN$7),0,DK78)</f>
        <v>246.06666666666666</v>
      </c>
      <c r="DQ78" s="65">
        <f t="shared" ref="DQ78:DQ81" si="361">IF((CU78&gt;$DM$7),0,DK78)</f>
        <v>246.06666666666666</v>
      </c>
      <c r="DR78" s="134">
        <f t="shared" ref="DR78:DR81" si="362">DL78*DM78*DN78*DO78*DP78*DQ78/DL78/DM78/DN78/DP78/DQ78</f>
        <v>246.06666666666666</v>
      </c>
      <c r="DS78" s="66"/>
    </row>
    <row r="79" spans="1:123" s="67" customFormat="1">
      <c r="A79" s="212">
        <v>4</v>
      </c>
      <c r="B79" s="43">
        <f t="shared" si="305"/>
        <v>80</v>
      </c>
      <c r="C79" s="102">
        <v>101</v>
      </c>
      <c r="D79" s="103" t="s">
        <v>434</v>
      </c>
      <c r="E79" s="104" t="s">
        <v>435</v>
      </c>
      <c r="F79" s="284" t="s">
        <v>459</v>
      </c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46">
        <v>0.35416666666666702</v>
      </c>
      <c r="X79" s="47" t="str">
        <f t="shared" si="306"/>
        <v>10</v>
      </c>
      <c r="Y79" s="47" t="str">
        <f t="shared" si="307"/>
        <v>23</v>
      </c>
      <c r="Z79" s="47" t="str">
        <f t="shared" si="308"/>
        <v>34</v>
      </c>
      <c r="AA79" s="105" t="s">
        <v>468</v>
      </c>
      <c r="AB79" s="49" t="str">
        <f t="shared" si="309"/>
        <v>10:23:34</v>
      </c>
      <c r="AC79" s="47" t="str">
        <f t="shared" si="310"/>
        <v>10</v>
      </c>
      <c r="AD79" s="47" t="str">
        <f t="shared" si="311"/>
        <v>28</v>
      </c>
      <c r="AE79" s="47" t="str">
        <f t="shared" si="312"/>
        <v>10</v>
      </c>
      <c r="AF79" s="291" t="s">
        <v>469</v>
      </c>
      <c r="AG79" s="49" t="str">
        <f t="shared" si="313"/>
        <v>10:28:10</v>
      </c>
      <c r="AH79" s="50">
        <f t="shared" si="314"/>
        <v>7.8865740740740375E-2</v>
      </c>
      <c r="AI79" s="57">
        <f t="shared" si="315"/>
        <v>3.1944444444444997E-3</v>
      </c>
      <c r="AJ79" s="50">
        <f t="shared" si="316"/>
        <v>8.2060185185184875E-2</v>
      </c>
      <c r="AK79" s="52">
        <f t="shared" si="317"/>
        <v>15.849721162312886</v>
      </c>
      <c r="AL79" s="52">
        <f t="shared" si="318"/>
        <v>15.232722143864597</v>
      </c>
      <c r="AM79" s="106">
        <f t="shared" si="319"/>
        <v>0.45706018518518521</v>
      </c>
      <c r="AN79" s="47" t="str">
        <f t="shared" si="320"/>
        <v>13</v>
      </c>
      <c r="AO79" s="47" t="str">
        <f t="shared" si="321"/>
        <v>07</v>
      </c>
      <c r="AP79" s="47" t="str">
        <f t="shared" si="322"/>
        <v>03</v>
      </c>
      <c r="AQ79" s="48" t="s">
        <v>470</v>
      </c>
      <c r="AR79" s="49" t="str">
        <f t="shared" si="323"/>
        <v>13:07:03</v>
      </c>
      <c r="AS79" s="47" t="str">
        <f t="shared" si="324"/>
        <v>13</v>
      </c>
      <c r="AT79" s="47" t="str">
        <f t="shared" si="325"/>
        <v>10</v>
      </c>
      <c r="AU79" s="47" t="str">
        <f t="shared" si="326"/>
        <v>45</v>
      </c>
      <c r="AV79" s="48" t="s">
        <v>471</v>
      </c>
      <c r="AW79" s="49" t="str">
        <f t="shared" si="327"/>
        <v>13:10:45</v>
      </c>
      <c r="AX79" s="107">
        <f t="shared" si="328"/>
        <v>8.9502314814814743E-2</v>
      </c>
      <c r="AY79" s="109">
        <f t="shared" si="329"/>
        <v>2.569444444444513E-3</v>
      </c>
      <c r="AZ79" s="107">
        <f t="shared" si="330"/>
        <v>9.2071759259259256E-2</v>
      </c>
      <c r="BA79" s="52">
        <f t="shared" ref="BA79:BA81" si="363">$AM$3/(MINUTE(AX79)/60+HOUR(AX79)+SECOND(AX79)/3600)</f>
        <v>13.966119229277124</v>
      </c>
      <c r="BB79" s="52">
        <f t="shared" ref="BB79:BB81" si="364">$AM$3/(MINUTE(AZ79)/60+HOUR(AZ79)+SECOND(AZ79)/3600)</f>
        <v>13.576367064739156</v>
      </c>
      <c r="BC79" s="302"/>
      <c r="BD79" s="117"/>
      <c r="BE79" s="117"/>
      <c r="BF79" s="117"/>
      <c r="BG79" s="117"/>
      <c r="BH79" s="117"/>
      <c r="BI79" s="117"/>
      <c r="BJ79" s="117"/>
      <c r="BK79" s="117"/>
      <c r="BL79" s="308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08">
        <f t="shared" si="331"/>
        <v>0.57690972222222225</v>
      </c>
      <c r="CJ79" s="47" t="str">
        <f t="shared" si="332"/>
        <v>15</v>
      </c>
      <c r="CK79" s="47" t="str">
        <f t="shared" si="333"/>
        <v>34</v>
      </c>
      <c r="CL79" s="47" t="str">
        <f t="shared" si="334"/>
        <v>79</v>
      </c>
      <c r="CM79" s="48" t="s">
        <v>903</v>
      </c>
      <c r="CN79" s="49" t="str">
        <f t="shared" si="335"/>
        <v>15:34:79</v>
      </c>
      <c r="CO79" s="47" t="str">
        <f t="shared" si="336"/>
        <v>15</v>
      </c>
      <c r="CP79" s="47" t="str">
        <f t="shared" si="337"/>
        <v>41</v>
      </c>
      <c r="CQ79" s="47" t="str">
        <f t="shared" si="338"/>
        <v>50</v>
      </c>
      <c r="CR79" s="48" t="s">
        <v>904</v>
      </c>
      <c r="CS79" s="49" t="str">
        <f t="shared" si="339"/>
        <v>15:41:50</v>
      </c>
      <c r="CT79" s="107">
        <f t="shared" si="340"/>
        <v>7.2615740740740731E-2</v>
      </c>
      <c r="CU79" s="366">
        <f t="shared" si="341"/>
        <v>4.5254629629629672E-3</v>
      </c>
      <c r="CV79" s="107">
        <f t="shared" si="342"/>
        <v>7.7141203703703698E-2</v>
      </c>
      <c r="CW79" s="52">
        <f t="shared" si="343"/>
        <v>11.475932419509085</v>
      </c>
      <c r="CX79" s="52">
        <f t="shared" si="344"/>
        <v>10.802700675168792</v>
      </c>
      <c r="CY79" s="58"/>
      <c r="CZ79" s="59">
        <f t="shared" si="345"/>
        <v>13.509076410713448</v>
      </c>
      <c r="DA79" s="420">
        <f t="shared" si="346"/>
        <v>13.832188655684165</v>
      </c>
      <c r="DB79" s="61">
        <f t="shared" si="347"/>
        <v>0.24098379629629585</v>
      </c>
      <c r="DC79" s="61">
        <f t="shared" si="348"/>
        <v>0.24674768518518486</v>
      </c>
      <c r="DD79" s="6"/>
      <c r="DE79" s="63">
        <f t="shared" si="355"/>
        <v>80</v>
      </c>
      <c r="DF79" s="64">
        <f t="shared" si="356"/>
        <v>5.783611111111111</v>
      </c>
      <c r="DG79" s="64">
        <f t="shared" si="357"/>
        <v>5.9219444444444447</v>
      </c>
      <c r="DH79" s="16">
        <f t="shared" si="354"/>
        <v>185</v>
      </c>
      <c r="DI79" s="16">
        <f t="shared" si="349"/>
        <v>-73.133333333333326</v>
      </c>
      <c r="DJ79" s="65">
        <f t="shared" si="358"/>
        <v>191.86666666666667</v>
      </c>
      <c r="DK79" s="65">
        <f t="shared" si="350"/>
        <v>191.86666666666667</v>
      </c>
      <c r="DL79" s="65">
        <f t="shared" si="351"/>
        <v>191.86666666666667</v>
      </c>
      <c r="DM79" s="65">
        <f t="shared" si="352"/>
        <v>191.86666666666667</v>
      </c>
      <c r="DN79" s="65">
        <f t="shared" si="353"/>
        <v>191.86666666666667</v>
      </c>
      <c r="DO79" s="65">
        <f t="shared" si="359"/>
        <v>191.86666666666667</v>
      </c>
      <c r="DP79" s="65">
        <f t="shared" si="360"/>
        <v>191.86666666666667</v>
      </c>
      <c r="DQ79" s="65">
        <f t="shared" si="361"/>
        <v>191.86666666666667</v>
      </c>
      <c r="DR79" s="134">
        <f t="shared" si="362"/>
        <v>191.86666666666667</v>
      </c>
      <c r="DS79" s="66"/>
    </row>
    <row r="80" spans="1:123" s="67" customFormat="1">
      <c r="A80" s="212">
        <v>5</v>
      </c>
      <c r="B80" s="43">
        <f t="shared" si="305"/>
        <v>80</v>
      </c>
      <c r="C80" s="102">
        <v>509</v>
      </c>
      <c r="D80" s="103" t="s">
        <v>430</v>
      </c>
      <c r="E80" s="104" t="s">
        <v>431</v>
      </c>
      <c r="F80" s="284" t="s">
        <v>459</v>
      </c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6">
        <v>0.35416666666666702</v>
      </c>
      <c r="X80" s="47" t="str">
        <f t="shared" si="306"/>
        <v>10</v>
      </c>
      <c r="Y80" s="47" t="str">
        <f t="shared" si="307"/>
        <v>57</v>
      </c>
      <c r="Z80" s="47" t="str">
        <f t="shared" si="308"/>
        <v>37</v>
      </c>
      <c r="AA80" s="105" t="s">
        <v>606</v>
      </c>
      <c r="AB80" s="49" t="str">
        <f t="shared" si="309"/>
        <v>10:57:37</v>
      </c>
      <c r="AC80" s="47" t="str">
        <f t="shared" si="310"/>
        <v>11</v>
      </c>
      <c r="AD80" s="47" t="str">
        <f t="shared" si="311"/>
        <v>00</v>
      </c>
      <c r="AE80" s="47" t="str">
        <f t="shared" si="312"/>
        <v>26</v>
      </c>
      <c r="AF80" s="291" t="s">
        <v>607</v>
      </c>
      <c r="AG80" s="49" t="str">
        <f t="shared" si="313"/>
        <v>11:00:26</v>
      </c>
      <c r="AH80" s="50">
        <f t="shared" si="314"/>
        <v>0.10251157407407374</v>
      </c>
      <c r="AI80" s="57">
        <f t="shared" si="315"/>
        <v>1.9560185185184542E-3</v>
      </c>
      <c r="AJ80" s="50">
        <f t="shared" si="316"/>
        <v>0.1044675925925922</v>
      </c>
      <c r="AK80" s="52">
        <f t="shared" si="317"/>
        <v>12.193745060404201</v>
      </c>
      <c r="AL80" s="52">
        <f t="shared" si="318"/>
        <v>11.965433192998006</v>
      </c>
      <c r="AM80" s="106">
        <f t="shared" si="319"/>
        <v>0.47946759259259253</v>
      </c>
      <c r="AN80" s="47" t="str">
        <f t="shared" si="320"/>
        <v>12</v>
      </c>
      <c r="AO80" s="47" t="str">
        <f t="shared" si="321"/>
        <v>57</v>
      </c>
      <c r="AP80" s="47" t="str">
        <f t="shared" si="322"/>
        <v>37</v>
      </c>
      <c r="AQ80" s="48" t="s">
        <v>1148</v>
      </c>
      <c r="AR80" s="49" t="str">
        <f t="shared" si="323"/>
        <v>12:57:37</v>
      </c>
      <c r="AS80" s="47" t="str">
        <f t="shared" si="324"/>
        <v>13</v>
      </c>
      <c r="AT80" s="47" t="str">
        <f t="shared" si="325"/>
        <v>00</v>
      </c>
      <c r="AU80" s="47" t="str">
        <f t="shared" si="326"/>
        <v>26</v>
      </c>
      <c r="AV80" s="48" t="s">
        <v>1147</v>
      </c>
      <c r="AW80" s="49" t="str">
        <f t="shared" si="327"/>
        <v>13:00:26</v>
      </c>
      <c r="AX80" s="107">
        <f t="shared" si="328"/>
        <v>6.0543981481481546E-2</v>
      </c>
      <c r="AY80" s="109">
        <f t="shared" si="329"/>
        <v>1.9560185185184542E-3</v>
      </c>
      <c r="AZ80" s="107">
        <f t="shared" si="330"/>
        <v>6.25E-2</v>
      </c>
      <c r="BA80" s="52">
        <f t="shared" si="363"/>
        <v>20.646147964060408</v>
      </c>
      <c r="BB80" s="52">
        <f t="shared" si="364"/>
        <v>20</v>
      </c>
      <c r="BC80" s="302"/>
      <c r="BD80" s="117"/>
      <c r="BE80" s="117"/>
      <c r="BF80" s="117"/>
      <c r="BG80" s="117"/>
      <c r="BH80" s="117"/>
      <c r="BI80" s="117"/>
      <c r="BJ80" s="117"/>
      <c r="BK80" s="117"/>
      <c r="BL80" s="308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08">
        <f t="shared" si="331"/>
        <v>0.56974537037037032</v>
      </c>
      <c r="CJ80" s="47" t="str">
        <f t="shared" si="332"/>
        <v>15</v>
      </c>
      <c r="CK80" s="47" t="str">
        <f t="shared" si="333"/>
        <v>39</v>
      </c>
      <c r="CL80" s="47" t="str">
        <f t="shared" si="334"/>
        <v>49</v>
      </c>
      <c r="CM80" s="48" t="s">
        <v>915</v>
      </c>
      <c r="CN80" s="49" t="str">
        <f t="shared" si="335"/>
        <v>15:39:49</v>
      </c>
      <c r="CO80" s="47" t="str">
        <f t="shared" si="336"/>
        <v>15</v>
      </c>
      <c r="CP80" s="47" t="str">
        <f t="shared" si="337"/>
        <v>46</v>
      </c>
      <c r="CQ80" s="47" t="str">
        <f t="shared" si="338"/>
        <v>33</v>
      </c>
      <c r="CR80" s="48" t="s">
        <v>996</v>
      </c>
      <c r="CS80" s="49" t="str">
        <f t="shared" si="339"/>
        <v>15:46:33</v>
      </c>
      <c r="CT80" s="107">
        <f t="shared" si="340"/>
        <v>8.29050925925926E-2</v>
      </c>
      <c r="CU80" s="366">
        <f t="shared" si="341"/>
        <v>4.6759259259259167E-3</v>
      </c>
      <c r="CV80" s="107">
        <f t="shared" si="342"/>
        <v>8.7581018518518516E-2</v>
      </c>
      <c r="CW80" s="52">
        <f t="shared" si="343"/>
        <v>10.051654334775931</v>
      </c>
      <c r="CX80" s="52">
        <f t="shared" si="344"/>
        <v>9.5149993392361569</v>
      </c>
      <c r="CY80" s="58"/>
      <c r="CZ80" s="59">
        <f t="shared" si="345"/>
        <v>13.340126916485247</v>
      </c>
      <c r="DA80" s="420">
        <f t="shared" si="346"/>
        <v>13.552303421015482</v>
      </c>
      <c r="DB80" s="61">
        <f t="shared" si="347"/>
        <v>0.24596064814814789</v>
      </c>
      <c r="DC80" s="61">
        <f t="shared" si="348"/>
        <v>0.2498726851851848</v>
      </c>
      <c r="DD80" s="6"/>
      <c r="DE80" s="63">
        <f t="shared" si="355"/>
        <v>80</v>
      </c>
      <c r="DF80" s="64">
        <f t="shared" si="356"/>
        <v>5.9030555555555555</v>
      </c>
      <c r="DG80" s="64">
        <f t="shared" si="357"/>
        <v>5.9969444444444449</v>
      </c>
      <c r="DH80" s="16">
        <f t="shared" si="354"/>
        <v>180</v>
      </c>
      <c r="DI80" s="16">
        <f t="shared" si="349"/>
        <v>-77.633333333333326</v>
      </c>
      <c r="DJ80" s="65">
        <f t="shared" si="358"/>
        <v>182.36666666666667</v>
      </c>
      <c r="DK80" s="65">
        <f t="shared" si="350"/>
        <v>182.36666666666667</v>
      </c>
      <c r="DL80" s="65">
        <f t="shared" si="351"/>
        <v>182.36666666666667</v>
      </c>
      <c r="DM80" s="65">
        <f t="shared" si="352"/>
        <v>182.36666666666667</v>
      </c>
      <c r="DN80" s="65">
        <f t="shared" si="353"/>
        <v>182.36666666666667</v>
      </c>
      <c r="DO80" s="65">
        <f t="shared" si="359"/>
        <v>182.36666666666667</v>
      </c>
      <c r="DP80" s="65">
        <f t="shared" si="360"/>
        <v>182.36666666666667</v>
      </c>
      <c r="DQ80" s="65">
        <f t="shared" si="361"/>
        <v>182.36666666666667</v>
      </c>
      <c r="DR80" s="134">
        <f t="shared" si="362"/>
        <v>182.36666666666665</v>
      </c>
      <c r="DS80" s="329"/>
    </row>
    <row r="81" spans="1:123" s="355" customFormat="1">
      <c r="A81" s="212">
        <v>6</v>
      </c>
      <c r="B81" s="43">
        <f t="shared" si="305"/>
        <v>80</v>
      </c>
      <c r="C81" s="102">
        <v>427</v>
      </c>
      <c r="D81" s="103" t="s">
        <v>371</v>
      </c>
      <c r="E81" s="104" t="s">
        <v>372</v>
      </c>
      <c r="F81" s="284" t="s">
        <v>459</v>
      </c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46">
        <f>W80</f>
        <v>0.35416666666666702</v>
      </c>
      <c r="X81" s="47" t="str">
        <f t="shared" si="306"/>
        <v>11</v>
      </c>
      <c r="Y81" s="47" t="str">
        <f t="shared" si="307"/>
        <v>20</v>
      </c>
      <c r="Z81" s="47" t="str">
        <f t="shared" si="308"/>
        <v>20</v>
      </c>
      <c r="AA81" s="105" t="s">
        <v>505</v>
      </c>
      <c r="AB81" s="49" t="str">
        <f t="shared" si="309"/>
        <v>11:20:20</v>
      </c>
      <c r="AC81" s="47" t="str">
        <f t="shared" si="310"/>
        <v>11</v>
      </c>
      <c r="AD81" s="47" t="str">
        <f t="shared" si="311"/>
        <v>26</v>
      </c>
      <c r="AE81" s="47" t="str">
        <f t="shared" si="312"/>
        <v>04</v>
      </c>
      <c r="AF81" s="291" t="s">
        <v>506</v>
      </c>
      <c r="AG81" s="49" t="str">
        <f t="shared" si="313"/>
        <v>11:26:04</v>
      </c>
      <c r="AH81" s="50">
        <f t="shared" si="314"/>
        <v>0.11828703703703669</v>
      </c>
      <c r="AI81" s="340">
        <f t="shared" si="315"/>
        <v>3.9814814814814747E-3</v>
      </c>
      <c r="AJ81" s="50">
        <f t="shared" si="316"/>
        <v>0.12226851851851817</v>
      </c>
      <c r="AK81" s="52">
        <f t="shared" si="317"/>
        <v>10.567514677103718</v>
      </c>
      <c r="AL81" s="52">
        <f t="shared" si="318"/>
        <v>10.223400227186671</v>
      </c>
      <c r="AM81" s="106">
        <f t="shared" si="319"/>
        <v>0.4972685185185185</v>
      </c>
      <c r="AN81" s="47" t="str">
        <f t="shared" si="320"/>
        <v>13</v>
      </c>
      <c r="AO81" s="47" t="str">
        <f t="shared" si="321"/>
        <v>48</v>
      </c>
      <c r="AP81" s="47" t="str">
        <f t="shared" si="322"/>
        <v>58</v>
      </c>
      <c r="AQ81" s="48" t="s">
        <v>702</v>
      </c>
      <c r="AR81" s="49" t="str">
        <f t="shared" si="323"/>
        <v>13:48:58</v>
      </c>
      <c r="AS81" s="47" t="str">
        <f t="shared" si="324"/>
        <v>13</v>
      </c>
      <c r="AT81" s="47" t="str">
        <f t="shared" si="325"/>
        <v>58</v>
      </c>
      <c r="AU81" s="47" t="str">
        <f t="shared" si="326"/>
        <v>18</v>
      </c>
      <c r="AV81" s="48" t="s">
        <v>703</v>
      </c>
      <c r="AW81" s="49" t="str">
        <f t="shared" si="327"/>
        <v>13:58:18</v>
      </c>
      <c r="AX81" s="107">
        <f t="shared" si="328"/>
        <v>7.8402777777777821E-2</v>
      </c>
      <c r="AY81" s="109">
        <f t="shared" si="329"/>
        <v>6.4814814814814214E-3</v>
      </c>
      <c r="AZ81" s="107">
        <f t="shared" si="330"/>
        <v>8.4884259259259243E-2</v>
      </c>
      <c r="BA81" s="52">
        <f t="shared" si="363"/>
        <v>15.943312666076174</v>
      </c>
      <c r="BB81" s="52">
        <f t="shared" si="364"/>
        <v>14.725934005999454</v>
      </c>
      <c r="BC81" s="117"/>
      <c r="BD81" s="117"/>
      <c r="BE81" s="117"/>
      <c r="BF81" s="117"/>
      <c r="BG81" s="117"/>
      <c r="BH81" s="117"/>
      <c r="BI81" s="117"/>
      <c r="BJ81" s="117"/>
      <c r="BK81" s="117"/>
      <c r="BL81" s="308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/>
      <c r="CC81" s="117"/>
      <c r="CD81" s="117"/>
      <c r="CE81" s="117"/>
      <c r="CF81" s="117"/>
      <c r="CG81" s="117"/>
      <c r="CH81" s="117"/>
      <c r="CI81" s="108">
        <f t="shared" si="331"/>
        <v>0.60993055555555553</v>
      </c>
      <c r="CJ81" s="47" t="str">
        <f t="shared" si="332"/>
        <v>16</v>
      </c>
      <c r="CK81" s="47" t="str">
        <f t="shared" si="333"/>
        <v>10</v>
      </c>
      <c r="CL81" s="47" t="str">
        <f t="shared" si="334"/>
        <v>38</v>
      </c>
      <c r="CM81" s="48" t="s">
        <v>944</v>
      </c>
      <c r="CN81" s="49" t="str">
        <f t="shared" si="335"/>
        <v>16:10:38</v>
      </c>
      <c r="CO81" s="47" t="str">
        <f t="shared" si="336"/>
        <v>16</v>
      </c>
      <c r="CP81" s="47" t="str">
        <f t="shared" si="337"/>
        <v>15</v>
      </c>
      <c r="CQ81" s="47" t="str">
        <f t="shared" si="338"/>
        <v>40</v>
      </c>
      <c r="CR81" s="48" t="s">
        <v>945</v>
      </c>
      <c r="CS81" s="49" t="str">
        <f t="shared" si="339"/>
        <v>16:15:40</v>
      </c>
      <c r="CT81" s="107">
        <f t="shared" si="340"/>
        <v>6.4120370370370439E-2</v>
      </c>
      <c r="CU81" s="366">
        <f t="shared" si="341"/>
        <v>3.4953703703703987E-3</v>
      </c>
      <c r="CV81" s="107">
        <f t="shared" si="342"/>
        <v>6.7615740740740837E-2</v>
      </c>
      <c r="CW81" s="52">
        <f t="shared" si="343"/>
        <v>12.996389891696753</v>
      </c>
      <c r="CX81" s="52">
        <f t="shared" si="344"/>
        <v>12.32454638822321</v>
      </c>
      <c r="CY81" s="58"/>
      <c r="CZ81" s="406">
        <f t="shared" si="345"/>
        <v>12.287737861592285</v>
      </c>
      <c r="DA81" s="420">
        <f t="shared" si="346"/>
        <v>12.780686961924204</v>
      </c>
      <c r="DB81" s="348">
        <f t="shared" si="347"/>
        <v>0.26081018518518495</v>
      </c>
      <c r="DC81" s="348">
        <f t="shared" si="348"/>
        <v>0.27127314814814785</v>
      </c>
      <c r="DD81" s="373"/>
      <c r="DE81" s="63">
        <f t="shared" si="355"/>
        <v>80</v>
      </c>
      <c r="DF81" s="351">
        <f t="shared" si="356"/>
        <v>6.2594444444444441</v>
      </c>
      <c r="DG81" s="351">
        <f t="shared" si="357"/>
        <v>6.5105555555555554</v>
      </c>
      <c r="DH81" s="352">
        <f t="shared" si="354"/>
        <v>175</v>
      </c>
      <c r="DI81" s="352">
        <f t="shared" si="349"/>
        <v>-108.45</v>
      </c>
      <c r="DJ81" s="353">
        <f t="shared" si="358"/>
        <v>146.55000000000001</v>
      </c>
      <c r="DK81" s="353">
        <f t="shared" si="350"/>
        <v>146.55000000000001</v>
      </c>
      <c r="DL81" s="353">
        <f t="shared" si="351"/>
        <v>146.55000000000001</v>
      </c>
      <c r="DM81" s="353">
        <f t="shared" si="352"/>
        <v>146.55000000000001</v>
      </c>
      <c r="DN81" s="353">
        <f t="shared" si="353"/>
        <v>146.55000000000001</v>
      </c>
      <c r="DO81" s="353">
        <f t="shared" si="359"/>
        <v>146.55000000000001</v>
      </c>
      <c r="DP81" s="353">
        <f t="shared" si="360"/>
        <v>146.55000000000001</v>
      </c>
      <c r="DQ81" s="353">
        <f t="shared" si="361"/>
        <v>146.55000000000001</v>
      </c>
      <c r="DR81" s="134">
        <f t="shared" si="362"/>
        <v>146.55000000000004</v>
      </c>
    </row>
    <row r="82" spans="1:123" s="67" customFormat="1">
      <c r="A82" s="417">
        <v>7</v>
      </c>
      <c r="B82" s="331">
        <f t="shared" si="305"/>
        <v>80</v>
      </c>
      <c r="C82" s="360">
        <v>415</v>
      </c>
      <c r="D82" s="361" t="s">
        <v>295</v>
      </c>
      <c r="E82" s="362" t="s">
        <v>296</v>
      </c>
      <c r="F82" s="360" t="s">
        <v>49</v>
      </c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6">
        <v>0.35416666666666669</v>
      </c>
      <c r="X82" s="337" t="str">
        <f t="shared" si="306"/>
        <v>09</v>
      </c>
      <c r="Y82" s="337" t="str">
        <f t="shared" si="307"/>
        <v>55</v>
      </c>
      <c r="Z82" s="337" t="str">
        <f t="shared" si="308"/>
        <v>56</v>
      </c>
      <c r="AA82" s="363" t="s">
        <v>1131</v>
      </c>
      <c r="AB82" s="339" t="str">
        <f t="shared" si="309"/>
        <v>09:55:56</v>
      </c>
      <c r="AC82" s="337" t="str">
        <f t="shared" si="310"/>
        <v>09</v>
      </c>
      <c r="AD82" s="337" t="str">
        <f t="shared" si="311"/>
        <v>58</v>
      </c>
      <c r="AE82" s="337" t="str">
        <f t="shared" si="312"/>
        <v>50</v>
      </c>
      <c r="AF82" s="364" t="s">
        <v>1132</v>
      </c>
      <c r="AG82" s="339" t="str">
        <f t="shared" si="313"/>
        <v>09:58:50</v>
      </c>
      <c r="AH82" s="340">
        <f t="shared" si="314"/>
        <v>5.967592592592591E-2</v>
      </c>
      <c r="AI82" s="340">
        <f t="shared" si="315"/>
        <v>2.0138888888889261E-3</v>
      </c>
      <c r="AJ82" s="340">
        <f t="shared" si="316"/>
        <v>6.1689814814814836E-2</v>
      </c>
      <c r="AK82" s="341">
        <f t="shared" si="317"/>
        <v>20.946470131885182</v>
      </c>
      <c r="AL82" s="341">
        <f t="shared" si="318"/>
        <v>20.262664165103189</v>
      </c>
      <c r="AM82" s="106">
        <f t="shared" si="319"/>
        <v>0.43668981481481484</v>
      </c>
      <c r="AN82" s="337" t="str">
        <f t="shared" si="320"/>
        <v/>
      </c>
      <c r="AO82" s="337" t="str">
        <f t="shared" si="321"/>
        <v/>
      </c>
      <c r="AP82" s="337" t="str">
        <f t="shared" si="322"/>
        <v/>
      </c>
      <c r="AQ82" s="338"/>
      <c r="AR82" s="339" t="str">
        <f t="shared" si="323"/>
        <v>::</v>
      </c>
      <c r="AS82" s="337" t="str">
        <f t="shared" si="324"/>
        <v/>
      </c>
      <c r="AT82" s="337" t="str">
        <f t="shared" si="325"/>
        <v/>
      </c>
      <c r="AU82" s="337" t="str">
        <f t="shared" si="326"/>
        <v/>
      </c>
      <c r="AV82" s="338"/>
      <c r="AW82" s="339" t="str">
        <f t="shared" si="327"/>
        <v>::</v>
      </c>
      <c r="AX82" s="366"/>
      <c r="AY82" s="366"/>
      <c r="AZ82" s="366"/>
      <c r="BA82" s="52"/>
      <c r="BB82" s="52"/>
      <c r="BC82" s="335"/>
      <c r="BD82" s="335"/>
      <c r="BE82" s="335"/>
      <c r="BF82" s="335"/>
      <c r="BG82" s="335"/>
      <c r="BH82" s="335"/>
      <c r="BI82" s="335"/>
      <c r="BJ82" s="335"/>
      <c r="BK82" s="335"/>
      <c r="BL82" s="367"/>
      <c r="BM82" s="335"/>
      <c r="BN82" s="335"/>
      <c r="BO82" s="335"/>
      <c r="BP82" s="335"/>
      <c r="BQ82" s="335"/>
      <c r="BR82" s="335"/>
      <c r="BS82" s="335"/>
      <c r="BT82" s="335"/>
      <c r="BU82" s="335"/>
      <c r="BV82" s="335"/>
      <c r="BW82" s="335"/>
      <c r="BX82" s="335"/>
      <c r="BY82" s="335"/>
      <c r="BZ82" s="335"/>
      <c r="CA82" s="335"/>
      <c r="CB82" s="335"/>
      <c r="CC82" s="335"/>
      <c r="CD82" s="335"/>
      <c r="CE82" s="335"/>
      <c r="CF82" s="335"/>
      <c r="CG82" s="335"/>
      <c r="CH82" s="335"/>
      <c r="CI82" s="323"/>
      <c r="CJ82" s="337" t="str">
        <f t="shared" si="332"/>
        <v/>
      </c>
      <c r="CK82" s="337" t="str">
        <f t="shared" si="333"/>
        <v/>
      </c>
      <c r="CL82" s="337" t="str">
        <f t="shared" si="334"/>
        <v/>
      </c>
      <c r="CM82" s="338"/>
      <c r="CN82" s="339" t="str">
        <f t="shared" si="335"/>
        <v>::</v>
      </c>
      <c r="CO82" s="337" t="str">
        <f t="shared" si="336"/>
        <v/>
      </c>
      <c r="CP82" s="337" t="str">
        <f t="shared" si="337"/>
        <v/>
      </c>
      <c r="CQ82" s="337" t="str">
        <f t="shared" si="338"/>
        <v/>
      </c>
      <c r="CR82" s="338"/>
      <c r="CS82" s="339" t="str">
        <f t="shared" si="339"/>
        <v>::</v>
      </c>
      <c r="CT82" s="366"/>
      <c r="CU82" s="366"/>
      <c r="CV82" s="366"/>
      <c r="CW82" s="341"/>
      <c r="CX82" s="341"/>
      <c r="CY82" s="346"/>
      <c r="CZ82" s="356"/>
      <c r="DA82" s="368"/>
      <c r="DB82" s="348"/>
      <c r="DC82" s="348"/>
      <c r="DD82" s="373"/>
      <c r="DE82" s="350"/>
      <c r="DF82" s="351"/>
      <c r="DG82" s="351"/>
      <c r="DH82" s="352"/>
      <c r="DI82" s="352"/>
      <c r="DJ82" s="353"/>
      <c r="DK82" s="353"/>
      <c r="DL82" s="353"/>
      <c r="DM82" s="353"/>
      <c r="DN82" s="353"/>
      <c r="DO82" s="353"/>
      <c r="DP82" s="353"/>
      <c r="DQ82" s="353"/>
      <c r="DR82" s="354"/>
      <c r="DS82" s="66"/>
    </row>
    <row r="83" spans="1:123" s="67" customFormat="1">
      <c r="A83" s="417">
        <v>8</v>
      </c>
      <c r="B83" s="331">
        <f t="shared" si="305"/>
        <v>80</v>
      </c>
      <c r="C83" s="360">
        <v>420</v>
      </c>
      <c r="D83" s="361" t="s">
        <v>432</v>
      </c>
      <c r="E83" s="362" t="s">
        <v>433</v>
      </c>
      <c r="F83" s="360" t="s">
        <v>49</v>
      </c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6">
        <v>0.35416666666666702</v>
      </c>
      <c r="X83" s="337" t="str">
        <f t="shared" si="306"/>
        <v>11</v>
      </c>
      <c r="Y83" s="337" t="str">
        <f t="shared" si="307"/>
        <v>02</v>
      </c>
      <c r="Z83" s="337" t="str">
        <f t="shared" si="308"/>
        <v>58</v>
      </c>
      <c r="AA83" s="363" t="s">
        <v>1118</v>
      </c>
      <c r="AB83" s="339" t="str">
        <f t="shared" si="309"/>
        <v>11:02:58</v>
      </c>
      <c r="AC83" s="337" t="str">
        <f t="shared" si="310"/>
        <v>11</v>
      </c>
      <c r="AD83" s="337" t="str">
        <f t="shared" si="311"/>
        <v>06</v>
      </c>
      <c r="AE83" s="337" t="str">
        <f t="shared" si="312"/>
        <v>58</v>
      </c>
      <c r="AF83" s="364" t="s">
        <v>1119</v>
      </c>
      <c r="AG83" s="339" t="str">
        <f t="shared" si="313"/>
        <v>11:06:58</v>
      </c>
      <c r="AH83" s="340">
        <f t="shared" si="314"/>
        <v>0.10622685185185154</v>
      </c>
      <c r="AI83" s="340">
        <f t="shared" si="315"/>
        <v>2.7777777777777679E-3</v>
      </c>
      <c r="AJ83" s="340">
        <f t="shared" si="316"/>
        <v>0.10900462962962931</v>
      </c>
      <c r="AK83" s="341">
        <f t="shared" si="317"/>
        <v>11.767269557637832</v>
      </c>
      <c r="AL83" s="341">
        <f t="shared" si="318"/>
        <v>11.46740284561478</v>
      </c>
      <c r="AM83" s="106">
        <f t="shared" si="319"/>
        <v>0.48400462962962965</v>
      </c>
      <c r="AN83" s="337" t="str">
        <f t="shared" si="320"/>
        <v/>
      </c>
      <c r="AO83" s="337" t="str">
        <f t="shared" si="321"/>
        <v/>
      </c>
      <c r="AP83" s="337" t="str">
        <f t="shared" si="322"/>
        <v/>
      </c>
      <c r="AQ83" s="338"/>
      <c r="AR83" s="339" t="str">
        <f t="shared" si="323"/>
        <v>::</v>
      </c>
      <c r="AS83" s="337" t="str">
        <f t="shared" si="324"/>
        <v/>
      </c>
      <c r="AT83" s="337" t="str">
        <f t="shared" si="325"/>
        <v/>
      </c>
      <c r="AU83" s="337" t="str">
        <f t="shared" si="326"/>
        <v/>
      </c>
      <c r="AV83" s="338"/>
      <c r="AW83" s="339" t="str">
        <f t="shared" si="327"/>
        <v>::</v>
      </c>
      <c r="AX83" s="366"/>
      <c r="AY83" s="366"/>
      <c r="AZ83" s="366"/>
      <c r="BA83" s="52"/>
      <c r="BB83" s="52"/>
      <c r="BC83" s="335"/>
      <c r="BD83" s="335"/>
      <c r="BE83" s="335"/>
      <c r="BF83" s="335"/>
      <c r="BG83" s="335"/>
      <c r="BH83" s="335"/>
      <c r="BI83" s="335"/>
      <c r="BJ83" s="335"/>
      <c r="BK83" s="335"/>
      <c r="BL83" s="367"/>
      <c r="BM83" s="335"/>
      <c r="BN83" s="335"/>
      <c r="BO83" s="335"/>
      <c r="BP83" s="335"/>
      <c r="BQ83" s="335"/>
      <c r="BR83" s="335"/>
      <c r="BS83" s="335"/>
      <c r="BT83" s="335"/>
      <c r="BU83" s="335"/>
      <c r="BV83" s="335"/>
      <c r="BW83" s="335"/>
      <c r="BX83" s="335"/>
      <c r="BY83" s="335"/>
      <c r="BZ83" s="335"/>
      <c r="CA83" s="335"/>
      <c r="CB83" s="335"/>
      <c r="CC83" s="335"/>
      <c r="CD83" s="335"/>
      <c r="CE83" s="335"/>
      <c r="CF83" s="335"/>
      <c r="CG83" s="335"/>
      <c r="CH83" s="335"/>
      <c r="CI83" s="323"/>
      <c r="CJ83" s="337" t="str">
        <f t="shared" si="332"/>
        <v/>
      </c>
      <c r="CK83" s="337" t="str">
        <f t="shared" si="333"/>
        <v/>
      </c>
      <c r="CL83" s="337" t="str">
        <f t="shared" si="334"/>
        <v/>
      </c>
      <c r="CM83" s="338"/>
      <c r="CN83" s="339" t="str">
        <f t="shared" si="335"/>
        <v>::</v>
      </c>
      <c r="CO83" s="337" t="str">
        <f t="shared" si="336"/>
        <v/>
      </c>
      <c r="CP83" s="337" t="str">
        <f t="shared" si="337"/>
        <v/>
      </c>
      <c r="CQ83" s="337" t="str">
        <f t="shared" si="338"/>
        <v/>
      </c>
      <c r="CR83" s="338"/>
      <c r="CS83" s="339" t="str">
        <f t="shared" si="339"/>
        <v>::</v>
      </c>
      <c r="CT83" s="366"/>
      <c r="CU83" s="366"/>
      <c r="CV83" s="366"/>
      <c r="CW83" s="341"/>
      <c r="CX83" s="341"/>
      <c r="CY83" s="346"/>
      <c r="CZ83" s="356"/>
      <c r="DA83" s="347"/>
      <c r="DB83" s="348"/>
      <c r="DC83" s="348"/>
      <c r="DD83" s="373"/>
      <c r="DE83" s="350"/>
      <c r="DF83" s="351"/>
      <c r="DG83" s="351"/>
      <c r="DH83" s="352"/>
      <c r="DI83" s="352"/>
      <c r="DJ83" s="353"/>
      <c r="DK83" s="353"/>
      <c r="DL83" s="353"/>
      <c r="DM83" s="353"/>
      <c r="DN83" s="353"/>
      <c r="DO83" s="353"/>
      <c r="DP83" s="353"/>
      <c r="DQ83" s="353"/>
      <c r="DR83" s="354"/>
      <c r="DS83" s="66"/>
    </row>
    <row r="84" spans="1:123" s="3" customFormat="1">
      <c r="A84" s="163"/>
      <c r="B84" s="163">
        <v>60</v>
      </c>
      <c r="C84" s="563" t="s">
        <v>65</v>
      </c>
      <c r="D84" s="523"/>
      <c r="E84" s="523"/>
      <c r="F84" s="524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294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309"/>
      <c r="BM84" s="175"/>
      <c r="BN84" s="175"/>
      <c r="BO84" s="175"/>
      <c r="BP84" s="175"/>
      <c r="BQ84" s="175"/>
      <c r="BR84" s="175"/>
      <c r="BS84" s="175"/>
      <c r="BT84" s="175"/>
      <c r="BU84" s="175"/>
      <c r="BV84" s="175"/>
      <c r="BW84" s="175"/>
      <c r="BX84" s="175"/>
      <c r="BY84" s="175"/>
      <c r="BZ84" s="175"/>
      <c r="CA84" s="175"/>
      <c r="CB84" s="175"/>
      <c r="CC84" s="175"/>
      <c r="CD84" s="175"/>
      <c r="CE84" s="175"/>
      <c r="CF84" s="175"/>
      <c r="CG84" s="175"/>
      <c r="CH84" s="175"/>
      <c r="CI84" s="175"/>
      <c r="CJ84" s="175"/>
      <c r="CK84" s="175"/>
      <c r="CL84" s="175"/>
      <c r="CM84" s="175"/>
      <c r="CN84" s="175"/>
      <c r="CO84" s="175"/>
      <c r="CP84" s="175"/>
      <c r="CQ84" s="175"/>
      <c r="CR84" s="175"/>
      <c r="CS84" s="175"/>
      <c r="CT84" s="175"/>
      <c r="CU84" s="434"/>
      <c r="CV84" s="175"/>
      <c r="CW84" s="175"/>
      <c r="CX84" s="175"/>
      <c r="CY84" s="175"/>
      <c r="CZ84" s="402"/>
      <c r="DA84" s="175"/>
      <c r="DB84" s="175"/>
      <c r="DC84" s="592">
        <v>60</v>
      </c>
      <c r="DD84" s="175"/>
      <c r="DE84" s="593" t="s">
        <v>84</v>
      </c>
      <c r="DF84" s="175"/>
      <c r="DG84" s="175"/>
      <c r="DH84" s="175"/>
      <c r="DI84" s="175"/>
      <c r="DJ84" s="175"/>
      <c r="DK84" s="175"/>
      <c r="DL84" s="175"/>
      <c r="DM84" s="175"/>
      <c r="DN84" s="175"/>
      <c r="DO84" s="175"/>
      <c r="DP84" s="175"/>
      <c r="DQ84" s="175"/>
      <c r="DR84" s="175"/>
      <c r="DS84" s="2"/>
    </row>
    <row r="85" spans="1:123" s="67" customFormat="1">
      <c r="A85" s="212">
        <v>1</v>
      </c>
      <c r="B85" s="80">
        <v>60</v>
      </c>
      <c r="C85" s="102">
        <v>206</v>
      </c>
      <c r="D85" s="103" t="s">
        <v>304</v>
      </c>
      <c r="E85" s="104" t="s">
        <v>305</v>
      </c>
      <c r="F85" s="285" t="s">
        <v>459</v>
      </c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295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46">
        <v>0.4375</v>
      </c>
      <c r="BD85" s="47" t="str">
        <f t="shared" ref="BD85:BD98" si="365">LEFT(BG85,2)</f>
        <v>11</v>
      </c>
      <c r="BE85" s="47" t="str">
        <f t="shared" ref="BE85:BE98" si="366">MID(BG85,3,2)</f>
        <v>33</v>
      </c>
      <c r="BF85" s="47" t="str">
        <f t="shared" ref="BF85:BF98" si="367">RIGHT(BG85,2)</f>
        <v>20</v>
      </c>
      <c r="BG85" s="48" t="s">
        <v>618</v>
      </c>
      <c r="BH85" s="49" t="str">
        <f t="shared" ref="BH85:BH93" si="368">CONCATENATE(BD85&amp;":"&amp;BE85&amp;":"&amp;BF85)</f>
        <v>11:33:20</v>
      </c>
      <c r="BI85" s="47" t="str">
        <f t="shared" ref="BI85:BI93" si="369">LEFT(BL85,2)</f>
        <v>11</v>
      </c>
      <c r="BJ85" s="47" t="str">
        <f t="shared" ref="BJ85:BJ93" si="370">MID(BL85,3,2)</f>
        <v>38</v>
      </c>
      <c r="BK85" s="47" t="str">
        <f t="shared" ref="BK85:BK93" si="371">RIGHT(BL85,2)</f>
        <v>53</v>
      </c>
      <c r="BL85" s="320">
        <v>113853</v>
      </c>
      <c r="BM85" s="49" t="str">
        <f t="shared" ref="BM85:BM93" si="372">CONCATENATE(BI85&amp;":"&amp;BJ85&amp;":"&amp;BK85)</f>
        <v>11:38:53</v>
      </c>
      <c r="BN85" s="50">
        <f t="shared" ref="BN85:BN93" si="373">BH85-BC85</f>
        <v>4.3981481481481455E-2</v>
      </c>
      <c r="BO85" s="57">
        <f t="shared" ref="BO85:BO93" si="374">BM85-BH85</f>
        <v>3.8541666666666585E-3</v>
      </c>
      <c r="BP85" s="50">
        <f t="shared" ref="BP85:BP93" si="375">BM85-BH85+BN85</f>
        <v>4.7835648148148113E-2</v>
      </c>
      <c r="BQ85" s="52">
        <f t="shared" ref="BQ85:BQ93" si="376">$BC$3/(MINUTE(BN85)/60+HOUR(BN85)+SECOND(BN85)/3600)</f>
        <v>18.94736842105263</v>
      </c>
      <c r="BR85" s="52">
        <f t="shared" ref="BR85:BR93" si="377">$BC$3/(MINUTE(BP85)/60+HOUR(BP85)+SECOND(BP85)/3600)</f>
        <v>17.420759738688602</v>
      </c>
      <c r="BS85" s="106">
        <f t="shared" ref="BS85:BS93" si="378">BM85+"00:30"</f>
        <v>0.50616898148148148</v>
      </c>
      <c r="BT85" s="47" t="str">
        <f t="shared" ref="BT85:BT93" si="379">LEFT(BW85,2)</f>
        <v>13</v>
      </c>
      <c r="BU85" s="47" t="str">
        <f t="shared" ref="BU85:BU93" si="380">MID(BW85,3,2)</f>
        <v>21</v>
      </c>
      <c r="BV85" s="47" t="str">
        <f t="shared" ref="BV85:BV93" si="381">RIGHT(BW85,2)</f>
        <v>30</v>
      </c>
      <c r="BW85" s="48" t="s">
        <v>786</v>
      </c>
      <c r="BX85" s="49" t="str">
        <f t="shared" ref="BX85:BX93" si="382">CONCATENATE(BT85&amp;":"&amp;BU85&amp;":"&amp;BV85)</f>
        <v>13:21:30</v>
      </c>
      <c r="BY85" s="47" t="str">
        <f t="shared" ref="BY85:BY98" si="383">LEFT(CB85,2)</f>
        <v>13</v>
      </c>
      <c r="BZ85" s="47" t="str">
        <f t="shared" ref="BZ85:BZ98" si="384">MID(CB85,3,2)</f>
        <v>27</v>
      </c>
      <c r="CA85" s="47" t="str">
        <f t="shared" ref="CA85:CA98" si="385">RIGHT(CB85,2)</f>
        <v>58</v>
      </c>
      <c r="CB85" s="48" t="s">
        <v>787</v>
      </c>
      <c r="CC85" s="49" t="str">
        <f t="shared" ref="CC85:CC92" si="386">CONCATENATE(BY85&amp;":"&amp;BZ85&amp;":"&amp;CA85)</f>
        <v>13:27:58</v>
      </c>
      <c r="CD85" s="107">
        <f t="shared" ref="CD85:CD92" si="387">BX85-BS85</f>
        <v>5.0428240740740704E-2</v>
      </c>
      <c r="CE85" s="366">
        <f t="shared" ref="CE85:CE92" si="388">CC85-BX85</f>
        <v>4.4907407407407396E-3</v>
      </c>
      <c r="CF85" s="107">
        <f t="shared" ref="CF85:CF92" si="389">CC85-BX85+CD85</f>
        <v>5.4918981481481444E-2</v>
      </c>
      <c r="CG85" s="52">
        <f t="shared" ref="CG85:CG92" si="390">$BS$3/(MINUTE(CD85)/60+HOUR(CD85)+SECOND(CD85)/3600)</f>
        <v>16.525131971540052</v>
      </c>
      <c r="CH85" s="52">
        <f t="shared" ref="CH85:CH92" si="391">$BS$3/(MINUTE(CF85)/60+HOUR(CF85)+SECOND(CF85)/3600)</f>
        <v>15.173867228661749</v>
      </c>
      <c r="CI85" s="108">
        <f t="shared" ref="CI85:CI92" si="392">CC85+"0:30"</f>
        <v>0.5819212962962963</v>
      </c>
      <c r="CJ85" s="47" t="str">
        <f t="shared" ref="CJ85:CJ98" si="393">LEFT(CM85,2)</f>
        <v>15</v>
      </c>
      <c r="CK85" s="47" t="str">
        <f t="shared" ref="CK85:CK98" si="394">MID(CM85,3,2)</f>
        <v>01</v>
      </c>
      <c r="CL85" s="47" t="str">
        <f t="shared" ref="CL85:CL98" si="395">RIGHT(CM85,2)</f>
        <v>40</v>
      </c>
      <c r="CM85" s="48" t="s">
        <v>790</v>
      </c>
      <c r="CN85" s="119" t="str">
        <f t="shared" ref="CN85:CN98" si="396">CONCATENATE(CJ85&amp;":"&amp;CK85&amp;":"&amp;CL85)</f>
        <v>15:01:40</v>
      </c>
      <c r="CO85" s="47" t="str">
        <f t="shared" ref="CO85:CO98" si="397">LEFT(CR85,2)</f>
        <v>15</v>
      </c>
      <c r="CP85" s="47" t="str">
        <f t="shared" ref="CP85:CP98" si="398">MID(CR85,3,2)</f>
        <v>15</v>
      </c>
      <c r="CQ85" s="47" t="str">
        <f t="shared" ref="CQ85:CQ98" si="399">RIGHT(CR85,2)</f>
        <v>26</v>
      </c>
      <c r="CR85" s="48" t="s">
        <v>791</v>
      </c>
      <c r="CS85" s="119" t="str">
        <f t="shared" ref="CS85:CS98" si="400">CONCATENATE(CO85&amp;":"&amp;CP85&amp;":"&amp;CQ85)</f>
        <v>15:15:26</v>
      </c>
      <c r="CT85" s="107">
        <f t="shared" ref="CT85:CT92" si="401">CN85-CI85</f>
        <v>4.4236111111111143E-2</v>
      </c>
      <c r="CU85" s="366">
        <f t="shared" ref="CU85:CU92" si="402">CS85-CN85</f>
        <v>9.5601851851850883E-3</v>
      </c>
      <c r="CV85" s="107">
        <f t="shared" ref="CV85:CV92" si="403">CS85-CN85+CT85</f>
        <v>5.3796296296296231E-2</v>
      </c>
      <c r="CW85" s="52">
        <f t="shared" ref="CW85:CW92" si="404">$CI$3/(MINUTE(CT85)/60+HOUR(CT85)+SECOND(CT85)/3600)</f>
        <v>18.838304552590266</v>
      </c>
      <c r="CX85" s="52">
        <f t="shared" ref="CX85:CX92" si="405">$CI$3/(MINUTE(CV85)/60+HOUR(CV85)+SECOND(CV85)/3600)</f>
        <v>15.490533562822719</v>
      </c>
      <c r="CY85" s="120"/>
      <c r="CZ85" s="59">
        <f t="shared" ref="CZ85:CZ92" si="406">$DC$84/(MINUTE(DC85)/60+HOUR(DC85)+SECOND(DC85)/3600)</f>
        <v>17.465836500363871</v>
      </c>
      <c r="DA85" s="428">
        <f t="shared" ref="DA85:DA92" si="407">$DC$84/(MINUTE(DB85)/60+HOUR(DB85)+SECOND(DB85)/3600)</f>
        <v>18.031555221637866</v>
      </c>
      <c r="DB85" s="61">
        <f t="shared" ref="DB85:DB92" si="408">R85+AH85+AX85+BN85+CD85+CT85</f>
        <v>0.1386458333333333</v>
      </c>
      <c r="DC85" s="61">
        <f t="shared" ref="DC85:DC92" si="409">T85+AJ85+AZ85+BN85+CF85+CT85</f>
        <v>0.14313657407407404</v>
      </c>
      <c r="DD85" s="6"/>
      <c r="DE85" s="63">
        <v>60</v>
      </c>
      <c r="DF85" s="64">
        <f>MINUTE(DB85)/60+HOUR(DB85)+SECOND(DB85)/3600</f>
        <v>3.3274999999999997</v>
      </c>
      <c r="DG85" s="64">
        <f>MINUTE(DC85)/60+HOUR(DC85)+SECOND(DC85)/3600</f>
        <v>3.4352777777777779</v>
      </c>
      <c r="DH85" s="16">
        <v>200</v>
      </c>
      <c r="DI85" s="16">
        <f t="shared" ref="DI85:DI92" si="410">-(SECOND(CS85-$CS$85)/60+MINUTE(CS85-$CS$85)+HOUR(CS85-$CS$85)*60)</f>
        <v>0</v>
      </c>
      <c r="DJ85" s="65">
        <f>IF((DE85+DH85+DI85)&lt;DE85,DE85,DE85+DH85+DI85)</f>
        <v>260</v>
      </c>
      <c r="DK85" s="65">
        <f>IF(CN85&gt;$DE$84,0,DJ85)</f>
        <v>260</v>
      </c>
      <c r="DL85" s="65">
        <f t="shared" ref="DL85" si="411">IF((S85&gt;$DN$7),0,DK85)</f>
        <v>260</v>
      </c>
      <c r="DM85" s="65">
        <f t="shared" ref="DM85" si="412">IF((AI85&gt;$DN$7),0,DK85)</f>
        <v>260</v>
      </c>
      <c r="DN85" s="65">
        <f t="shared" ref="DN85" si="413">IF((AY85&gt;$DN$7),0,DK85)</f>
        <v>260</v>
      </c>
      <c r="DO85" s="65">
        <f>IF((BO85&gt;$DM$7),0,DK85)</f>
        <v>260</v>
      </c>
      <c r="DP85" s="65">
        <f>IF((CE85&gt;$DN$7),0,DK85)</f>
        <v>260</v>
      </c>
      <c r="DQ85" s="65">
        <f>IF((CU85&gt;$DM$7),0,DK85)</f>
        <v>260</v>
      </c>
      <c r="DR85" s="134">
        <f>DL85*DM85*DN85*DO85*DP85*DQ85/DL85/DM85/DN85/DP85/DQ85</f>
        <v>260</v>
      </c>
      <c r="DS85" s="66"/>
    </row>
    <row r="86" spans="1:123" s="67" customFormat="1">
      <c r="A86" s="212">
        <f>A85+1</f>
        <v>2</v>
      </c>
      <c r="B86" s="80">
        <v>60</v>
      </c>
      <c r="C86" s="102">
        <v>222</v>
      </c>
      <c r="D86" s="103" t="s">
        <v>303</v>
      </c>
      <c r="E86" s="104" t="s">
        <v>181</v>
      </c>
      <c r="F86" s="285" t="s">
        <v>459</v>
      </c>
      <c r="G86" s="117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295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46">
        <v>0.4375</v>
      </c>
      <c r="BD86" s="47" t="str">
        <f t="shared" si="365"/>
        <v>11</v>
      </c>
      <c r="BE86" s="47" t="str">
        <f t="shared" si="366"/>
        <v>42</v>
      </c>
      <c r="BF86" s="47" t="str">
        <f t="shared" si="367"/>
        <v>17</v>
      </c>
      <c r="BG86" s="48" t="s">
        <v>614</v>
      </c>
      <c r="BH86" s="49" t="str">
        <f t="shared" si="368"/>
        <v>11:42:17</v>
      </c>
      <c r="BI86" s="47" t="str">
        <f t="shared" si="369"/>
        <v>11</v>
      </c>
      <c r="BJ86" s="47" t="str">
        <f t="shared" si="370"/>
        <v>49</v>
      </c>
      <c r="BK86" s="47" t="str">
        <f t="shared" si="371"/>
        <v>05</v>
      </c>
      <c r="BL86" s="320">
        <v>114905</v>
      </c>
      <c r="BM86" s="49" t="str">
        <f t="shared" si="372"/>
        <v>11:49:05</v>
      </c>
      <c r="BN86" s="50">
        <f t="shared" si="373"/>
        <v>5.0196759259259205E-2</v>
      </c>
      <c r="BO86" s="57">
        <f t="shared" si="374"/>
        <v>4.7222222222222943E-3</v>
      </c>
      <c r="BP86" s="50">
        <f t="shared" si="375"/>
        <v>5.4918981481481499E-2</v>
      </c>
      <c r="BQ86" s="52">
        <f t="shared" si="376"/>
        <v>16.60133732995158</v>
      </c>
      <c r="BR86" s="52">
        <f t="shared" si="377"/>
        <v>15.173867228661749</v>
      </c>
      <c r="BS86" s="106">
        <f t="shared" si="378"/>
        <v>0.51325231481481481</v>
      </c>
      <c r="BT86" s="47" t="str">
        <f t="shared" si="379"/>
        <v>13</v>
      </c>
      <c r="BU86" s="47" t="str">
        <f t="shared" si="380"/>
        <v>26</v>
      </c>
      <c r="BV86" s="47" t="str">
        <f t="shared" si="381"/>
        <v>32</v>
      </c>
      <c r="BW86" s="48" t="s">
        <v>837</v>
      </c>
      <c r="BX86" s="49" t="str">
        <f t="shared" si="382"/>
        <v>13:26:32</v>
      </c>
      <c r="BY86" s="47" t="str">
        <f t="shared" si="383"/>
        <v>13</v>
      </c>
      <c r="BZ86" s="47" t="str">
        <f t="shared" si="384"/>
        <v>34</v>
      </c>
      <c r="CA86" s="47" t="str">
        <f t="shared" si="385"/>
        <v>13</v>
      </c>
      <c r="CB86" s="48" t="s">
        <v>838</v>
      </c>
      <c r="CC86" s="49" t="str">
        <f t="shared" si="386"/>
        <v>13:34:13</v>
      </c>
      <c r="CD86" s="107">
        <f t="shared" si="387"/>
        <v>4.6840277777777772E-2</v>
      </c>
      <c r="CE86" s="366">
        <f t="shared" si="388"/>
        <v>5.335648148148131E-3</v>
      </c>
      <c r="CF86" s="107">
        <f t="shared" si="389"/>
        <v>5.2175925925925903E-2</v>
      </c>
      <c r="CG86" s="52">
        <f t="shared" si="390"/>
        <v>17.790956263899183</v>
      </c>
      <c r="CH86" s="52">
        <f t="shared" si="391"/>
        <v>15.971606033717837</v>
      </c>
      <c r="CI86" s="108">
        <f t="shared" si="392"/>
        <v>0.58626157407407409</v>
      </c>
      <c r="CJ86" s="47" t="str">
        <f t="shared" si="393"/>
        <v>15</v>
      </c>
      <c r="CK86" s="47" t="str">
        <f t="shared" si="394"/>
        <v>04</v>
      </c>
      <c r="CL86" s="47" t="str">
        <f t="shared" si="395"/>
        <v>37</v>
      </c>
      <c r="CM86" s="48" t="s">
        <v>794</v>
      </c>
      <c r="CN86" s="119" t="str">
        <f t="shared" si="396"/>
        <v>15:04:37</v>
      </c>
      <c r="CO86" s="47" t="str">
        <f t="shared" si="397"/>
        <v>15</v>
      </c>
      <c r="CP86" s="47" t="str">
        <f t="shared" si="398"/>
        <v>17</v>
      </c>
      <c r="CQ86" s="47" t="str">
        <f t="shared" si="399"/>
        <v>02</v>
      </c>
      <c r="CR86" s="48" t="s">
        <v>795</v>
      </c>
      <c r="CS86" s="119" t="str">
        <f t="shared" si="400"/>
        <v>15:17:02</v>
      </c>
      <c r="CT86" s="107">
        <f t="shared" si="401"/>
        <v>4.1944444444444451E-2</v>
      </c>
      <c r="CU86" s="366">
        <f t="shared" si="402"/>
        <v>8.6226851851851638E-3</v>
      </c>
      <c r="CV86" s="107">
        <f t="shared" si="403"/>
        <v>5.0567129629629615E-2</v>
      </c>
      <c r="CW86" s="52">
        <f t="shared" si="404"/>
        <v>19.867549668874172</v>
      </c>
      <c r="CX86" s="52">
        <f t="shared" si="405"/>
        <v>16.479743648432137</v>
      </c>
      <c r="CY86" s="58"/>
      <c r="CZ86" s="121">
        <f t="shared" si="406"/>
        <v>17.322960943138984</v>
      </c>
      <c r="DA86" s="428">
        <f t="shared" si="407"/>
        <v>17.98800799467022</v>
      </c>
      <c r="DB86" s="61">
        <f t="shared" si="408"/>
        <v>0.13898148148148143</v>
      </c>
      <c r="DC86" s="61">
        <f t="shared" si="409"/>
        <v>0.14431712962962956</v>
      </c>
      <c r="DD86" s="6"/>
      <c r="DE86" s="123">
        <v>60</v>
      </c>
      <c r="DF86" s="64">
        <f t="shared" ref="DF86:DF92" si="414">MINUTE(DB86)/60+HOUR(DB86)+SECOND(DB86)/3600</f>
        <v>3.3355555555555556</v>
      </c>
      <c r="DG86" s="64">
        <f t="shared" ref="DG86:DG92" si="415">MINUTE(DC86)/60+HOUR(DC86)+SECOND(DC86)/3600</f>
        <v>3.4636111111111112</v>
      </c>
      <c r="DH86" s="16">
        <f>DH85-5</f>
        <v>195</v>
      </c>
      <c r="DI86" s="16">
        <f t="shared" si="410"/>
        <v>-1.6</v>
      </c>
      <c r="DJ86" s="65">
        <f t="shared" ref="DJ86:DJ92" si="416">IF((DE86+DH86+DI86)&lt;DE86,DE86,DE86+DH86+DI86)</f>
        <v>253.4</v>
      </c>
      <c r="DK86" s="65">
        <f t="shared" ref="DK86:DK92" si="417">IF(CN86&gt;$DE$84,0,DJ86)</f>
        <v>253.4</v>
      </c>
      <c r="DL86" s="65">
        <f t="shared" ref="DL86:DL92" si="418">IF((S86&gt;$DN$7),0,DK86)</f>
        <v>253.4</v>
      </c>
      <c r="DM86" s="65">
        <f t="shared" ref="DM86:DM92" si="419">IF((AI86&gt;$DN$7),0,DK86)</f>
        <v>253.4</v>
      </c>
      <c r="DN86" s="65">
        <f t="shared" ref="DN86:DN92" si="420">IF((AY86&gt;$DN$7),0,DK86)</f>
        <v>253.4</v>
      </c>
      <c r="DO86" s="65">
        <f t="shared" ref="DO86:DO92" si="421">IF((BO86&gt;$DM$7),0,DK86)</f>
        <v>253.4</v>
      </c>
      <c r="DP86" s="65">
        <f t="shared" ref="DP86:DP92" si="422">IF((CE86&gt;$DN$7),0,DK86)</f>
        <v>253.4</v>
      </c>
      <c r="DQ86" s="65">
        <f t="shared" ref="DQ86:DQ92" si="423">IF((CU86&gt;$DM$7),0,DK86)</f>
        <v>253.4</v>
      </c>
      <c r="DR86" s="134">
        <f t="shared" ref="DR86:DR92" si="424">DL86*DM86*DN86*DO86*DP86*DQ86/DL86/DM86/DN86/DP86/DQ86</f>
        <v>253.4</v>
      </c>
      <c r="DS86" s="66"/>
    </row>
    <row r="87" spans="1:123" s="355" customFormat="1">
      <c r="A87" s="212">
        <f t="shared" ref="A87:A98" si="425">A86+1</f>
        <v>3</v>
      </c>
      <c r="B87" s="80">
        <v>60</v>
      </c>
      <c r="C87" s="102">
        <v>204</v>
      </c>
      <c r="D87" s="103" t="s">
        <v>413</v>
      </c>
      <c r="E87" s="104" t="s">
        <v>414</v>
      </c>
      <c r="F87" s="285" t="s">
        <v>459</v>
      </c>
      <c r="G87" s="117"/>
      <c r="H87" s="117"/>
      <c r="I87" s="117"/>
      <c r="J87" s="117"/>
      <c r="K87" s="117"/>
      <c r="L87" s="117"/>
      <c r="M87" s="117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295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46">
        <v>0.4375</v>
      </c>
      <c r="BD87" s="47" t="str">
        <f t="shared" si="365"/>
        <v>11</v>
      </c>
      <c r="BE87" s="47" t="str">
        <f t="shared" si="366"/>
        <v>39</v>
      </c>
      <c r="BF87" s="47" t="str">
        <f t="shared" si="367"/>
        <v>13</v>
      </c>
      <c r="BG87" s="48" t="s">
        <v>613</v>
      </c>
      <c r="BH87" s="49" t="str">
        <f t="shared" si="368"/>
        <v>11:39:13</v>
      </c>
      <c r="BI87" s="47" t="str">
        <f t="shared" si="369"/>
        <v>11</v>
      </c>
      <c r="BJ87" s="47" t="str">
        <f t="shared" si="370"/>
        <v>45</v>
      </c>
      <c r="BK87" s="47" t="str">
        <f t="shared" si="371"/>
        <v>47</v>
      </c>
      <c r="BL87" s="320">
        <v>114547</v>
      </c>
      <c r="BM87" s="49" t="str">
        <f t="shared" si="372"/>
        <v>11:45:47</v>
      </c>
      <c r="BN87" s="50">
        <f t="shared" si="373"/>
        <v>4.8067129629629612E-2</v>
      </c>
      <c r="BO87" s="57">
        <f t="shared" si="374"/>
        <v>4.5601851851851949E-3</v>
      </c>
      <c r="BP87" s="50">
        <f t="shared" si="375"/>
        <v>5.2627314814814807E-2</v>
      </c>
      <c r="BQ87" s="52">
        <f t="shared" si="376"/>
        <v>17.336864916927524</v>
      </c>
      <c r="BR87" s="52">
        <f t="shared" si="377"/>
        <v>15.834616230481636</v>
      </c>
      <c r="BS87" s="106">
        <f t="shared" si="378"/>
        <v>0.51096064814814812</v>
      </c>
      <c r="BT87" s="47" t="str">
        <f t="shared" si="379"/>
        <v>13</v>
      </c>
      <c r="BU87" s="47" t="str">
        <f t="shared" si="380"/>
        <v>24</v>
      </c>
      <c r="BV87" s="47" t="str">
        <f t="shared" si="381"/>
        <v>56</v>
      </c>
      <c r="BW87" s="48" t="s">
        <v>835</v>
      </c>
      <c r="BX87" s="49" t="str">
        <f t="shared" si="382"/>
        <v>13:24:56</v>
      </c>
      <c r="BY87" s="47" t="str">
        <f t="shared" si="383"/>
        <v>13</v>
      </c>
      <c r="BZ87" s="47" t="str">
        <f t="shared" si="384"/>
        <v>32</v>
      </c>
      <c r="CA87" s="47" t="str">
        <f t="shared" si="385"/>
        <v>59</v>
      </c>
      <c r="CB87" s="48" t="s">
        <v>836</v>
      </c>
      <c r="CC87" s="49" t="str">
        <f t="shared" si="386"/>
        <v>13:32:59</v>
      </c>
      <c r="CD87" s="107">
        <f t="shared" si="387"/>
        <v>4.802083333333329E-2</v>
      </c>
      <c r="CE87" s="366">
        <f t="shared" si="388"/>
        <v>5.5902777777778745E-3</v>
      </c>
      <c r="CF87" s="107">
        <f t="shared" si="389"/>
        <v>5.3611111111111165E-2</v>
      </c>
      <c r="CG87" s="52">
        <f t="shared" si="390"/>
        <v>17.35357917570499</v>
      </c>
      <c r="CH87" s="52">
        <f t="shared" si="391"/>
        <v>15.544041450777202</v>
      </c>
      <c r="CI87" s="108">
        <f t="shared" si="392"/>
        <v>0.58540509259259266</v>
      </c>
      <c r="CJ87" s="47" t="str">
        <f t="shared" si="393"/>
        <v>15</v>
      </c>
      <c r="CK87" s="47" t="str">
        <f t="shared" si="394"/>
        <v>22</v>
      </c>
      <c r="CL87" s="47" t="str">
        <f t="shared" si="395"/>
        <v>12</v>
      </c>
      <c r="CM87" s="48" t="s">
        <v>891</v>
      </c>
      <c r="CN87" s="119" t="str">
        <f t="shared" si="396"/>
        <v>15:22:12</v>
      </c>
      <c r="CO87" s="47" t="str">
        <f t="shared" si="397"/>
        <v>15</v>
      </c>
      <c r="CP87" s="47" t="str">
        <f t="shared" si="398"/>
        <v>32</v>
      </c>
      <c r="CQ87" s="47" t="str">
        <f t="shared" si="399"/>
        <v>08</v>
      </c>
      <c r="CR87" s="48" t="s">
        <v>892</v>
      </c>
      <c r="CS87" s="119" t="str">
        <f t="shared" si="400"/>
        <v>15:32:08</v>
      </c>
      <c r="CT87" s="107">
        <f t="shared" si="401"/>
        <v>5.5011574074073977E-2</v>
      </c>
      <c r="CU87" s="366">
        <f t="shared" si="402"/>
        <v>6.8981481481481532E-3</v>
      </c>
      <c r="CV87" s="107">
        <f t="shared" si="403"/>
        <v>6.190972222222213E-2</v>
      </c>
      <c r="CW87" s="52">
        <f t="shared" si="404"/>
        <v>15.148327372185989</v>
      </c>
      <c r="CX87" s="52">
        <f t="shared" si="405"/>
        <v>13.460459899046551</v>
      </c>
      <c r="CY87" s="58"/>
      <c r="CZ87" s="121">
        <f t="shared" si="406"/>
        <v>15.95508937804698</v>
      </c>
      <c r="DA87" s="428">
        <f t="shared" si="407"/>
        <v>16.545384909996169</v>
      </c>
      <c r="DB87" s="61">
        <f t="shared" si="408"/>
        <v>0.15109953703703688</v>
      </c>
      <c r="DC87" s="61">
        <f t="shared" si="409"/>
        <v>0.15668981481481475</v>
      </c>
      <c r="DD87" s="373"/>
      <c r="DE87" s="123">
        <v>60</v>
      </c>
      <c r="DF87" s="64">
        <f t="shared" si="414"/>
        <v>3.6263888888888891</v>
      </c>
      <c r="DG87" s="64">
        <f t="shared" si="415"/>
        <v>3.7605555555555554</v>
      </c>
      <c r="DH87" s="16">
        <f t="shared" ref="DH87:DH92" si="426">DH86-5</f>
        <v>190</v>
      </c>
      <c r="DI87" s="16">
        <f t="shared" si="410"/>
        <v>-16.7</v>
      </c>
      <c r="DJ87" s="65">
        <f t="shared" si="416"/>
        <v>233.3</v>
      </c>
      <c r="DK87" s="65">
        <f t="shared" si="417"/>
        <v>233.3</v>
      </c>
      <c r="DL87" s="65">
        <f t="shared" si="418"/>
        <v>233.3</v>
      </c>
      <c r="DM87" s="65">
        <f t="shared" si="419"/>
        <v>233.3</v>
      </c>
      <c r="DN87" s="65">
        <f t="shared" si="420"/>
        <v>233.3</v>
      </c>
      <c r="DO87" s="65">
        <f t="shared" si="421"/>
        <v>233.3</v>
      </c>
      <c r="DP87" s="65">
        <f t="shared" si="422"/>
        <v>233.3</v>
      </c>
      <c r="DQ87" s="65">
        <f t="shared" si="423"/>
        <v>233.3</v>
      </c>
      <c r="DR87" s="134">
        <f t="shared" si="424"/>
        <v>233.29999999999998</v>
      </c>
    </row>
    <row r="88" spans="1:123" s="67" customFormat="1">
      <c r="A88" s="212">
        <f t="shared" si="425"/>
        <v>4</v>
      </c>
      <c r="B88" s="80">
        <v>60</v>
      </c>
      <c r="C88" s="102">
        <v>213</v>
      </c>
      <c r="D88" s="103" t="s">
        <v>416</v>
      </c>
      <c r="E88" s="104" t="s">
        <v>417</v>
      </c>
      <c r="F88" s="285" t="s">
        <v>459</v>
      </c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295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46">
        <v>0.4375</v>
      </c>
      <c r="BD88" s="47" t="str">
        <f t="shared" si="365"/>
        <v>11</v>
      </c>
      <c r="BE88" s="47" t="str">
        <f t="shared" si="366"/>
        <v>32</v>
      </c>
      <c r="BF88" s="47" t="str">
        <f t="shared" si="367"/>
        <v>43</v>
      </c>
      <c r="BG88" s="48" t="s">
        <v>617</v>
      </c>
      <c r="BH88" s="49" t="str">
        <f t="shared" si="368"/>
        <v>11:32:43</v>
      </c>
      <c r="BI88" s="47" t="str">
        <f t="shared" si="369"/>
        <v>11</v>
      </c>
      <c r="BJ88" s="47" t="str">
        <f t="shared" si="370"/>
        <v>42</v>
      </c>
      <c r="BK88" s="47" t="str">
        <f t="shared" si="371"/>
        <v>42</v>
      </c>
      <c r="BL88" s="320">
        <v>114242</v>
      </c>
      <c r="BM88" s="49" t="str">
        <f t="shared" si="372"/>
        <v>11:42:42</v>
      </c>
      <c r="BN88" s="50">
        <f t="shared" si="373"/>
        <v>4.3553240740740795E-2</v>
      </c>
      <c r="BO88" s="57">
        <f t="shared" si="374"/>
        <v>6.9328703703702699E-3</v>
      </c>
      <c r="BP88" s="50">
        <f t="shared" si="375"/>
        <v>5.0486111111111065E-2</v>
      </c>
      <c r="BQ88" s="52">
        <f t="shared" si="376"/>
        <v>19.133669944193461</v>
      </c>
      <c r="BR88" s="52">
        <f t="shared" si="377"/>
        <v>16.506189821182943</v>
      </c>
      <c r="BS88" s="106">
        <f t="shared" si="378"/>
        <v>0.50881944444444438</v>
      </c>
      <c r="BT88" s="47" t="str">
        <f t="shared" si="379"/>
        <v>13</v>
      </c>
      <c r="BU88" s="47" t="str">
        <f t="shared" si="380"/>
        <v>21</v>
      </c>
      <c r="BV88" s="47" t="str">
        <f t="shared" si="381"/>
        <v>24</v>
      </c>
      <c r="BW88" s="48" t="s">
        <v>788</v>
      </c>
      <c r="BX88" s="49" t="str">
        <f t="shared" si="382"/>
        <v>13:21:24</v>
      </c>
      <c r="BY88" s="47" t="str">
        <f t="shared" si="383"/>
        <v>13</v>
      </c>
      <c r="BZ88" s="47" t="str">
        <f t="shared" si="384"/>
        <v>27</v>
      </c>
      <c r="CA88" s="47" t="str">
        <f t="shared" si="385"/>
        <v>50</v>
      </c>
      <c r="CB88" s="48" t="s">
        <v>789</v>
      </c>
      <c r="CC88" s="49" t="str">
        <f t="shared" si="386"/>
        <v>13:27:50</v>
      </c>
      <c r="CD88" s="107">
        <f t="shared" si="387"/>
        <v>4.7708333333333464E-2</v>
      </c>
      <c r="CE88" s="366">
        <f t="shared" si="388"/>
        <v>4.4675925925925508E-3</v>
      </c>
      <c r="CF88" s="107">
        <f t="shared" si="389"/>
        <v>5.2175925925926014E-2</v>
      </c>
      <c r="CG88" s="52">
        <f t="shared" si="390"/>
        <v>17.467248908296941</v>
      </c>
      <c r="CH88" s="52">
        <f t="shared" si="391"/>
        <v>15.971606033717837</v>
      </c>
      <c r="CI88" s="108">
        <f t="shared" si="392"/>
        <v>0.58182870370370376</v>
      </c>
      <c r="CJ88" s="47" t="str">
        <f t="shared" si="393"/>
        <v>15</v>
      </c>
      <c r="CK88" s="47" t="str">
        <f t="shared" si="394"/>
        <v>04</v>
      </c>
      <c r="CL88" s="47" t="str">
        <f t="shared" si="395"/>
        <v>14</v>
      </c>
      <c r="CM88" s="48" t="s">
        <v>895</v>
      </c>
      <c r="CN88" s="119" t="str">
        <f t="shared" si="396"/>
        <v>15:04:14</v>
      </c>
      <c r="CO88" s="47" t="str">
        <f t="shared" si="397"/>
        <v>15</v>
      </c>
      <c r="CP88" s="47" t="str">
        <f t="shared" si="398"/>
        <v>33</v>
      </c>
      <c r="CQ88" s="47" t="str">
        <f t="shared" si="399"/>
        <v>07</v>
      </c>
      <c r="CR88" s="48" t="s">
        <v>896</v>
      </c>
      <c r="CS88" s="119" t="str">
        <f t="shared" si="400"/>
        <v>15:33:07</v>
      </c>
      <c r="CT88" s="107">
        <f t="shared" si="401"/>
        <v>4.6111111111111103E-2</v>
      </c>
      <c r="CU88" s="366">
        <f t="shared" si="402"/>
        <v>2.0057870370370323E-2</v>
      </c>
      <c r="CV88" s="107">
        <f t="shared" si="403"/>
        <v>6.6168981481481426E-2</v>
      </c>
      <c r="CW88" s="52">
        <f t="shared" si="404"/>
        <v>18.072289156626507</v>
      </c>
      <c r="CX88" s="52">
        <f t="shared" si="405"/>
        <v>12.594017841525273</v>
      </c>
      <c r="CY88" s="58"/>
      <c r="CZ88" s="121">
        <f t="shared" si="406"/>
        <v>17.625458996328028</v>
      </c>
      <c r="DA88" s="428">
        <f t="shared" si="407"/>
        <v>18.198668801078441</v>
      </c>
      <c r="DB88" s="61">
        <f t="shared" si="408"/>
        <v>0.13737268518518536</v>
      </c>
      <c r="DC88" s="61">
        <f t="shared" si="409"/>
        <v>0.14184027777777791</v>
      </c>
      <c r="DD88" s="6"/>
      <c r="DE88" s="123">
        <v>60</v>
      </c>
      <c r="DF88" s="64">
        <f t="shared" si="414"/>
        <v>3.2969444444444442</v>
      </c>
      <c r="DG88" s="64">
        <f t="shared" si="415"/>
        <v>3.4041666666666668</v>
      </c>
      <c r="DH88" s="16">
        <f t="shared" si="426"/>
        <v>185</v>
      </c>
      <c r="DI88" s="16">
        <f t="shared" si="410"/>
        <v>-17.683333333333334</v>
      </c>
      <c r="DJ88" s="65">
        <f t="shared" si="416"/>
        <v>227.31666666666666</v>
      </c>
      <c r="DK88" s="65">
        <f t="shared" si="417"/>
        <v>227.31666666666666</v>
      </c>
      <c r="DL88" s="65">
        <f t="shared" si="418"/>
        <v>227.31666666666666</v>
      </c>
      <c r="DM88" s="65">
        <f t="shared" si="419"/>
        <v>227.31666666666666</v>
      </c>
      <c r="DN88" s="65">
        <f t="shared" si="420"/>
        <v>227.31666666666666</v>
      </c>
      <c r="DO88" s="65">
        <f t="shared" si="421"/>
        <v>227.31666666666666</v>
      </c>
      <c r="DP88" s="65">
        <f t="shared" si="422"/>
        <v>227.31666666666666</v>
      </c>
      <c r="DQ88" s="65">
        <f t="shared" si="423"/>
        <v>227.31666666666666</v>
      </c>
      <c r="DR88" s="134">
        <f t="shared" si="424"/>
        <v>227.31666666666666</v>
      </c>
      <c r="DS88" s="66"/>
    </row>
    <row r="89" spans="1:123" s="355" customFormat="1">
      <c r="A89" s="212">
        <f t="shared" si="425"/>
        <v>5</v>
      </c>
      <c r="B89" s="80">
        <v>60</v>
      </c>
      <c r="C89" s="102">
        <v>497</v>
      </c>
      <c r="D89" s="103" t="s">
        <v>415</v>
      </c>
      <c r="E89" s="104" t="s">
        <v>344</v>
      </c>
      <c r="F89" s="285" t="s">
        <v>459</v>
      </c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295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46">
        <v>0.4375</v>
      </c>
      <c r="BD89" s="47" t="str">
        <f t="shared" si="365"/>
        <v>11</v>
      </c>
      <c r="BE89" s="47" t="str">
        <f t="shared" si="366"/>
        <v>46</v>
      </c>
      <c r="BF89" s="47" t="str">
        <f t="shared" si="367"/>
        <v>13</v>
      </c>
      <c r="BG89" s="48" t="s">
        <v>624</v>
      </c>
      <c r="BH89" s="49" t="str">
        <f t="shared" si="368"/>
        <v>11:46:13</v>
      </c>
      <c r="BI89" s="47" t="str">
        <f t="shared" si="369"/>
        <v>11</v>
      </c>
      <c r="BJ89" s="47" t="str">
        <f t="shared" si="370"/>
        <v>56</v>
      </c>
      <c r="BK89" s="47" t="str">
        <f t="shared" si="371"/>
        <v>06</v>
      </c>
      <c r="BL89" s="320">
        <v>115606</v>
      </c>
      <c r="BM89" s="49" t="str">
        <f t="shared" si="372"/>
        <v>11:56:06</v>
      </c>
      <c r="BN89" s="50">
        <f t="shared" si="373"/>
        <v>5.2928240740740762E-2</v>
      </c>
      <c r="BO89" s="57">
        <f t="shared" si="374"/>
        <v>6.8634259259259256E-3</v>
      </c>
      <c r="BP89" s="50">
        <f t="shared" si="375"/>
        <v>5.9791666666666687E-2</v>
      </c>
      <c r="BQ89" s="52">
        <f t="shared" si="376"/>
        <v>15.744587797944458</v>
      </c>
      <c r="BR89" s="52">
        <f t="shared" si="377"/>
        <v>13.937282229965156</v>
      </c>
      <c r="BS89" s="106">
        <f t="shared" si="378"/>
        <v>0.51812500000000006</v>
      </c>
      <c r="BT89" s="47" t="str">
        <f t="shared" si="379"/>
        <v>13</v>
      </c>
      <c r="BU89" s="47" t="str">
        <f t="shared" si="380"/>
        <v>24</v>
      </c>
      <c r="BV89" s="47" t="str">
        <f t="shared" si="381"/>
        <v>18</v>
      </c>
      <c r="BW89" s="48" t="s">
        <v>740</v>
      </c>
      <c r="BX89" s="49" t="str">
        <f t="shared" si="382"/>
        <v>13:24:18</v>
      </c>
      <c r="BY89" s="47" t="str">
        <f t="shared" si="383"/>
        <v>13</v>
      </c>
      <c r="BZ89" s="47" t="str">
        <f t="shared" si="384"/>
        <v>36</v>
      </c>
      <c r="CA89" s="47" t="str">
        <f t="shared" si="385"/>
        <v>28</v>
      </c>
      <c r="CB89" s="48" t="s">
        <v>741</v>
      </c>
      <c r="CC89" s="49" t="str">
        <f t="shared" si="386"/>
        <v>13:36:28</v>
      </c>
      <c r="CD89" s="107">
        <f t="shared" si="387"/>
        <v>4.0416666666666545E-2</v>
      </c>
      <c r="CE89" s="366">
        <f t="shared" si="388"/>
        <v>8.4490740740741366E-3</v>
      </c>
      <c r="CF89" s="107">
        <f t="shared" si="389"/>
        <v>4.8865740740740682E-2</v>
      </c>
      <c r="CG89" s="52">
        <f t="shared" si="390"/>
        <v>20.618556701030929</v>
      </c>
      <c r="CH89" s="52">
        <f t="shared" si="391"/>
        <v>17.053529133112267</v>
      </c>
      <c r="CI89" s="108">
        <f t="shared" si="392"/>
        <v>0.58782407407407411</v>
      </c>
      <c r="CJ89" s="47" t="str">
        <f t="shared" si="393"/>
        <v>15</v>
      </c>
      <c r="CK89" s="47" t="str">
        <f t="shared" si="394"/>
        <v>30</v>
      </c>
      <c r="CL89" s="47" t="str">
        <f t="shared" si="395"/>
        <v>03</v>
      </c>
      <c r="CM89" s="48" t="s">
        <v>897</v>
      </c>
      <c r="CN89" s="119" t="str">
        <f t="shared" si="396"/>
        <v>15:30:03</v>
      </c>
      <c r="CO89" s="47" t="str">
        <f t="shared" si="397"/>
        <v>15</v>
      </c>
      <c r="CP89" s="47" t="str">
        <f t="shared" si="398"/>
        <v>35</v>
      </c>
      <c r="CQ89" s="47" t="str">
        <f t="shared" si="399"/>
        <v>59</v>
      </c>
      <c r="CR89" s="48" t="s">
        <v>898</v>
      </c>
      <c r="CS89" s="119" t="str">
        <f t="shared" si="400"/>
        <v>15:35:59</v>
      </c>
      <c r="CT89" s="107">
        <f t="shared" si="401"/>
        <v>5.8043981481481377E-2</v>
      </c>
      <c r="CU89" s="366">
        <f t="shared" si="402"/>
        <v>4.1203703703704964E-3</v>
      </c>
      <c r="CV89" s="107">
        <f t="shared" si="403"/>
        <v>6.2164351851851873E-2</v>
      </c>
      <c r="CW89" s="52">
        <f t="shared" si="404"/>
        <v>14.356929212362912</v>
      </c>
      <c r="CX89" s="52">
        <f t="shared" si="405"/>
        <v>13.405324892943586</v>
      </c>
      <c r="CY89" s="58"/>
      <c r="CZ89" s="121">
        <f t="shared" si="406"/>
        <v>15.640839971035481</v>
      </c>
      <c r="DA89" s="428">
        <f t="shared" si="407"/>
        <v>16.513761467889907</v>
      </c>
      <c r="DB89" s="61">
        <f t="shared" si="408"/>
        <v>0.15138888888888868</v>
      </c>
      <c r="DC89" s="61">
        <f t="shared" si="409"/>
        <v>0.15983796296296282</v>
      </c>
      <c r="DD89" s="373"/>
      <c r="DE89" s="123">
        <v>60</v>
      </c>
      <c r="DF89" s="64">
        <f t="shared" si="414"/>
        <v>3.6333333333333333</v>
      </c>
      <c r="DG89" s="64">
        <f t="shared" si="415"/>
        <v>3.8361111111111112</v>
      </c>
      <c r="DH89" s="16">
        <f t="shared" si="426"/>
        <v>180</v>
      </c>
      <c r="DI89" s="16">
        <f t="shared" si="410"/>
        <v>-20.55</v>
      </c>
      <c r="DJ89" s="65">
        <f t="shared" si="416"/>
        <v>219.45</v>
      </c>
      <c r="DK89" s="65">
        <f t="shared" si="417"/>
        <v>219.45</v>
      </c>
      <c r="DL89" s="65">
        <f t="shared" si="418"/>
        <v>219.45</v>
      </c>
      <c r="DM89" s="65">
        <f t="shared" si="419"/>
        <v>219.45</v>
      </c>
      <c r="DN89" s="65">
        <f t="shared" si="420"/>
        <v>219.45</v>
      </c>
      <c r="DO89" s="65">
        <f t="shared" si="421"/>
        <v>219.45</v>
      </c>
      <c r="DP89" s="65">
        <f t="shared" si="422"/>
        <v>219.45</v>
      </c>
      <c r="DQ89" s="65">
        <f t="shared" si="423"/>
        <v>219.45</v>
      </c>
      <c r="DR89" s="134">
        <f t="shared" si="424"/>
        <v>219.45</v>
      </c>
    </row>
    <row r="90" spans="1:123" s="67" customFormat="1">
      <c r="A90" s="212">
        <f t="shared" si="425"/>
        <v>6</v>
      </c>
      <c r="B90" s="80">
        <v>60</v>
      </c>
      <c r="C90" s="102">
        <v>467</v>
      </c>
      <c r="D90" s="103" t="s">
        <v>59</v>
      </c>
      <c r="E90" s="104" t="s">
        <v>350</v>
      </c>
      <c r="F90" s="285" t="s">
        <v>459</v>
      </c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295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46">
        <v>0.4375</v>
      </c>
      <c r="BD90" s="47" t="str">
        <f t="shared" si="365"/>
        <v>11</v>
      </c>
      <c r="BE90" s="47" t="str">
        <f t="shared" si="366"/>
        <v>42</v>
      </c>
      <c r="BF90" s="47" t="str">
        <f t="shared" si="367"/>
        <v>19</v>
      </c>
      <c r="BG90" s="48" t="s">
        <v>621</v>
      </c>
      <c r="BH90" s="49" t="str">
        <f t="shared" si="368"/>
        <v>11:42:19</v>
      </c>
      <c r="BI90" s="47" t="str">
        <f t="shared" si="369"/>
        <v>11</v>
      </c>
      <c r="BJ90" s="47" t="str">
        <f t="shared" si="370"/>
        <v>49</v>
      </c>
      <c r="BK90" s="47" t="str">
        <f t="shared" si="371"/>
        <v>30</v>
      </c>
      <c r="BL90" s="320">
        <v>114930</v>
      </c>
      <c r="BM90" s="49" t="str">
        <f t="shared" si="372"/>
        <v>11:49:30</v>
      </c>
      <c r="BN90" s="50">
        <f t="shared" si="373"/>
        <v>5.0219907407407394E-2</v>
      </c>
      <c r="BO90" s="57">
        <f t="shared" si="374"/>
        <v>4.9884259259259101E-3</v>
      </c>
      <c r="BP90" s="50">
        <f t="shared" si="375"/>
        <v>5.5208333333333304E-2</v>
      </c>
      <c r="BQ90" s="52">
        <f t="shared" si="376"/>
        <v>16.593685180917262</v>
      </c>
      <c r="BR90" s="52">
        <f t="shared" si="377"/>
        <v>15.09433962264151</v>
      </c>
      <c r="BS90" s="106">
        <f t="shared" si="378"/>
        <v>0.51354166666666667</v>
      </c>
      <c r="BT90" s="47" t="str">
        <f t="shared" si="379"/>
        <v>13</v>
      </c>
      <c r="BU90" s="47" t="str">
        <f t="shared" si="380"/>
        <v>24</v>
      </c>
      <c r="BV90" s="47" t="str">
        <f t="shared" si="381"/>
        <v>50</v>
      </c>
      <c r="BW90" s="48" t="s">
        <v>751</v>
      </c>
      <c r="BX90" s="49" t="str">
        <f t="shared" si="382"/>
        <v>13:24:50</v>
      </c>
      <c r="BY90" s="47" t="str">
        <f t="shared" si="383"/>
        <v>13</v>
      </c>
      <c r="BZ90" s="47" t="str">
        <f t="shared" si="384"/>
        <v>41</v>
      </c>
      <c r="CA90" s="47" t="str">
        <f t="shared" si="385"/>
        <v>08</v>
      </c>
      <c r="CB90" s="48" t="s">
        <v>752</v>
      </c>
      <c r="CC90" s="49" t="str">
        <f t="shared" si="386"/>
        <v>13:41:08</v>
      </c>
      <c r="CD90" s="107">
        <f t="shared" si="387"/>
        <v>4.5370370370370394E-2</v>
      </c>
      <c r="CE90" s="366">
        <f t="shared" si="388"/>
        <v>1.1319444444444438E-2</v>
      </c>
      <c r="CF90" s="107">
        <f t="shared" si="389"/>
        <v>5.6689814814814832E-2</v>
      </c>
      <c r="CG90" s="52">
        <f t="shared" si="390"/>
        <v>18.367346938775512</v>
      </c>
      <c r="CH90" s="52">
        <f t="shared" si="391"/>
        <v>14.699877501020822</v>
      </c>
      <c r="CI90" s="108">
        <f t="shared" si="392"/>
        <v>0.59106481481481488</v>
      </c>
      <c r="CJ90" s="47" t="str">
        <f t="shared" si="393"/>
        <v>15</v>
      </c>
      <c r="CK90" s="47" t="str">
        <f t="shared" si="394"/>
        <v>34</v>
      </c>
      <c r="CL90" s="47" t="str">
        <f t="shared" si="395"/>
        <v>40</v>
      </c>
      <c r="CM90" s="48" t="s">
        <v>913</v>
      </c>
      <c r="CN90" s="119" t="str">
        <f t="shared" si="396"/>
        <v>15:34:40</v>
      </c>
      <c r="CO90" s="47" t="str">
        <f t="shared" si="397"/>
        <v>15</v>
      </c>
      <c r="CP90" s="47" t="str">
        <f t="shared" si="398"/>
        <v>45</v>
      </c>
      <c r="CQ90" s="47" t="str">
        <f t="shared" si="399"/>
        <v>33</v>
      </c>
      <c r="CR90" s="48" t="s">
        <v>914</v>
      </c>
      <c r="CS90" s="119" t="str">
        <f t="shared" si="400"/>
        <v>15:45:33</v>
      </c>
      <c r="CT90" s="107">
        <f t="shared" si="401"/>
        <v>5.8009259259259149E-2</v>
      </c>
      <c r="CU90" s="366">
        <f t="shared" si="402"/>
        <v>7.5578703703704786E-3</v>
      </c>
      <c r="CV90" s="107">
        <f t="shared" si="403"/>
        <v>6.5567129629629628E-2</v>
      </c>
      <c r="CW90" s="52">
        <f t="shared" si="404"/>
        <v>14.365522745411013</v>
      </c>
      <c r="CX90" s="52">
        <f t="shared" si="405"/>
        <v>12.709620476610768</v>
      </c>
      <c r="CY90" s="58"/>
      <c r="CZ90" s="121">
        <f t="shared" si="406"/>
        <v>15.15895852340515</v>
      </c>
      <c r="DA90" s="428">
        <f t="shared" si="407"/>
        <v>16.276090724135333</v>
      </c>
      <c r="DB90" s="61">
        <f t="shared" si="408"/>
        <v>0.15359953703703694</v>
      </c>
      <c r="DC90" s="61">
        <f t="shared" si="409"/>
        <v>0.16491898148148137</v>
      </c>
      <c r="DD90" s="6"/>
      <c r="DE90" s="123">
        <v>60</v>
      </c>
      <c r="DF90" s="64">
        <f t="shared" si="414"/>
        <v>3.6863888888888892</v>
      </c>
      <c r="DG90" s="64">
        <f t="shared" si="415"/>
        <v>3.9580555555555557</v>
      </c>
      <c r="DH90" s="16">
        <f t="shared" si="426"/>
        <v>175</v>
      </c>
      <c r="DI90" s="16">
        <f t="shared" si="410"/>
        <v>-30.116666666666667</v>
      </c>
      <c r="DJ90" s="65">
        <f t="shared" si="416"/>
        <v>204.88333333333333</v>
      </c>
      <c r="DK90" s="65">
        <f t="shared" si="417"/>
        <v>204.88333333333333</v>
      </c>
      <c r="DL90" s="65">
        <f t="shared" si="418"/>
        <v>204.88333333333333</v>
      </c>
      <c r="DM90" s="65">
        <f t="shared" si="419"/>
        <v>204.88333333333333</v>
      </c>
      <c r="DN90" s="65">
        <f t="shared" si="420"/>
        <v>204.88333333333333</v>
      </c>
      <c r="DO90" s="65">
        <f t="shared" si="421"/>
        <v>204.88333333333333</v>
      </c>
      <c r="DP90" s="65">
        <f t="shared" si="422"/>
        <v>204.88333333333333</v>
      </c>
      <c r="DQ90" s="65">
        <f t="shared" si="423"/>
        <v>204.88333333333333</v>
      </c>
      <c r="DR90" s="134">
        <f t="shared" si="424"/>
        <v>204.88333333333338</v>
      </c>
      <c r="DS90" s="66"/>
    </row>
    <row r="91" spans="1:123" s="67" customFormat="1">
      <c r="A91" s="212">
        <f t="shared" si="425"/>
        <v>7</v>
      </c>
      <c r="B91" s="80">
        <v>60</v>
      </c>
      <c r="C91" s="102">
        <v>283</v>
      </c>
      <c r="D91" s="103" t="s">
        <v>622</v>
      </c>
      <c r="E91" s="104" t="s">
        <v>589</v>
      </c>
      <c r="F91" s="328" t="s">
        <v>459</v>
      </c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295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46">
        <v>0.4375</v>
      </c>
      <c r="BD91" s="47" t="str">
        <f t="shared" si="365"/>
        <v>11</v>
      </c>
      <c r="BE91" s="47" t="str">
        <f t="shared" si="366"/>
        <v>41</v>
      </c>
      <c r="BF91" s="47" t="str">
        <f t="shared" si="367"/>
        <v>45</v>
      </c>
      <c r="BG91" s="48" t="s">
        <v>623</v>
      </c>
      <c r="BH91" s="49" t="str">
        <f t="shared" si="368"/>
        <v>11:41:45</v>
      </c>
      <c r="BI91" s="47" t="str">
        <f t="shared" si="369"/>
        <v>11</v>
      </c>
      <c r="BJ91" s="47" t="str">
        <f t="shared" si="370"/>
        <v>51</v>
      </c>
      <c r="BK91" s="47" t="str">
        <f t="shared" si="371"/>
        <v>18</v>
      </c>
      <c r="BL91" s="320">
        <v>115118</v>
      </c>
      <c r="BM91" s="49" t="str">
        <f t="shared" si="372"/>
        <v>11:51:18</v>
      </c>
      <c r="BN91" s="50">
        <f t="shared" si="373"/>
        <v>4.9826388888888851E-2</v>
      </c>
      <c r="BO91" s="340">
        <f t="shared" si="374"/>
        <v>6.6319444444444819E-3</v>
      </c>
      <c r="BP91" s="50">
        <f t="shared" si="375"/>
        <v>5.6458333333333333E-2</v>
      </c>
      <c r="BQ91" s="52">
        <f t="shared" si="376"/>
        <v>16.724738675958189</v>
      </c>
      <c r="BR91" s="52">
        <f t="shared" si="377"/>
        <v>14.760147601476016</v>
      </c>
      <c r="BS91" s="106">
        <f t="shared" si="378"/>
        <v>0.51479166666666665</v>
      </c>
      <c r="BT91" s="47" t="str">
        <f t="shared" si="379"/>
        <v>13</v>
      </c>
      <c r="BU91" s="47" t="str">
        <f t="shared" si="380"/>
        <v>34</v>
      </c>
      <c r="BV91" s="47" t="str">
        <f t="shared" si="381"/>
        <v>12</v>
      </c>
      <c r="BW91" s="48" t="s">
        <v>755</v>
      </c>
      <c r="BX91" s="49" t="str">
        <f t="shared" si="382"/>
        <v>13:34:12</v>
      </c>
      <c r="BY91" s="47" t="str">
        <f t="shared" si="383"/>
        <v>13</v>
      </c>
      <c r="BZ91" s="47" t="str">
        <f t="shared" si="384"/>
        <v>44</v>
      </c>
      <c r="CA91" s="47" t="str">
        <f t="shared" si="385"/>
        <v>28</v>
      </c>
      <c r="CB91" s="48" t="s">
        <v>756</v>
      </c>
      <c r="CC91" s="49" t="str">
        <f t="shared" si="386"/>
        <v>13:44:28</v>
      </c>
      <c r="CD91" s="107">
        <f t="shared" si="387"/>
        <v>5.0625000000000031E-2</v>
      </c>
      <c r="CE91" s="366">
        <f t="shared" si="388"/>
        <v>7.1296296296295969E-3</v>
      </c>
      <c r="CF91" s="107">
        <f t="shared" si="389"/>
        <v>5.7754629629629628E-2</v>
      </c>
      <c r="CG91" s="52">
        <f t="shared" si="390"/>
        <v>16.460905349794242</v>
      </c>
      <c r="CH91" s="52">
        <f t="shared" si="391"/>
        <v>14.428857715430862</v>
      </c>
      <c r="CI91" s="108">
        <f t="shared" si="392"/>
        <v>0.59337962962962965</v>
      </c>
      <c r="CJ91" s="47" t="str">
        <f t="shared" si="393"/>
        <v>15</v>
      </c>
      <c r="CK91" s="47" t="str">
        <f t="shared" si="394"/>
        <v>31</v>
      </c>
      <c r="CL91" s="47" t="str">
        <f t="shared" si="395"/>
        <v>35</v>
      </c>
      <c r="CM91" s="48" t="s">
        <v>911</v>
      </c>
      <c r="CN91" s="119" t="str">
        <f t="shared" si="396"/>
        <v>15:31:35</v>
      </c>
      <c r="CO91" s="47" t="str">
        <f t="shared" si="397"/>
        <v>15</v>
      </c>
      <c r="CP91" s="47" t="str">
        <f t="shared" si="398"/>
        <v>45</v>
      </c>
      <c r="CQ91" s="47" t="str">
        <f t="shared" si="399"/>
        <v>43</v>
      </c>
      <c r="CR91" s="48" t="s">
        <v>912</v>
      </c>
      <c r="CS91" s="119" t="str">
        <f t="shared" si="400"/>
        <v>15:45:43</v>
      </c>
      <c r="CT91" s="107">
        <f t="shared" si="401"/>
        <v>5.3553240740740748E-2</v>
      </c>
      <c r="CU91" s="366">
        <f t="shared" si="402"/>
        <v>9.8148148148147207E-3</v>
      </c>
      <c r="CV91" s="107">
        <f t="shared" si="403"/>
        <v>6.3368055555555469E-2</v>
      </c>
      <c r="CW91" s="52">
        <f t="shared" si="404"/>
        <v>15.560838556299979</v>
      </c>
      <c r="CX91" s="52">
        <f t="shared" si="405"/>
        <v>13.15068493150685</v>
      </c>
      <c r="CY91" s="58"/>
      <c r="CZ91" s="121">
        <f t="shared" si="406"/>
        <v>15.515012210889239</v>
      </c>
      <c r="DA91" s="428">
        <f t="shared" si="407"/>
        <v>16.233278220351718</v>
      </c>
      <c r="DB91" s="61">
        <f t="shared" si="408"/>
        <v>0.15400462962962963</v>
      </c>
      <c r="DC91" s="61">
        <f t="shared" si="409"/>
        <v>0.16113425925925923</v>
      </c>
      <c r="DD91" s="6"/>
      <c r="DE91" s="123">
        <v>60</v>
      </c>
      <c r="DF91" s="64">
        <f t="shared" si="414"/>
        <v>3.6961111111111116</v>
      </c>
      <c r="DG91" s="64">
        <f t="shared" si="415"/>
        <v>3.8672222222222223</v>
      </c>
      <c r="DH91" s="16">
        <f t="shared" si="426"/>
        <v>170</v>
      </c>
      <c r="DI91" s="16">
        <f t="shared" si="410"/>
        <v>-30.283333333333335</v>
      </c>
      <c r="DJ91" s="65">
        <f t="shared" si="416"/>
        <v>199.71666666666667</v>
      </c>
      <c r="DK91" s="65">
        <f t="shared" si="417"/>
        <v>199.71666666666667</v>
      </c>
      <c r="DL91" s="65">
        <f t="shared" si="418"/>
        <v>199.71666666666667</v>
      </c>
      <c r="DM91" s="65">
        <f t="shared" si="419"/>
        <v>199.71666666666667</v>
      </c>
      <c r="DN91" s="65">
        <f t="shared" si="420"/>
        <v>199.71666666666667</v>
      </c>
      <c r="DO91" s="65">
        <f t="shared" si="421"/>
        <v>199.71666666666667</v>
      </c>
      <c r="DP91" s="65">
        <f t="shared" si="422"/>
        <v>199.71666666666667</v>
      </c>
      <c r="DQ91" s="65">
        <f t="shared" si="423"/>
        <v>199.71666666666667</v>
      </c>
      <c r="DR91" s="134">
        <f t="shared" si="424"/>
        <v>199.71666666666667</v>
      </c>
      <c r="DS91" s="66"/>
    </row>
    <row r="92" spans="1:123" s="67" customFormat="1">
      <c r="A92" s="212">
        <f t="shared" si="425"/>
        <v>8</v>
      </c>
      <c r="B92" s="80">
        <v>60</v>
      </c>
      <c r="C92" s="102">
        <v>221</v>
      </c>
      <c r="D92" s="103" t="s">
        <v>627</v>
      </c>
      <c r="E92" s="104" t="s">
        <v>307</v>
      </c>
      <c r="F92" s="328" t="s">
        <v>459</v>
      </c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295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46">
        <v>0.4375</v>
      </c>
      <c r="BD92" s="47" t="str">
        <f t="shared" si="365"/>
        <v>11</v>
      </c>
      <c r="BE92" s="47" t="str">
        <f t="shared" si="366"/>
        <v>48</v>
      </c>
      <c r="BF92" s="47" t="str">
        <f t="shared" si="367"/>
        <v>25</v>
      </c>
      <c r="BG92" s="48" t="s">
        <v>628</v>
      </c>
      <c r="BH92" s="49" t="str">
        <f t="shared" si="368"/>
        <v>11:48:25</v>
      </c>
      <c r="BI92" s="47" t="str">
        <f t="shared" si="369"/>
        <v>11</v>
      </c>
      <c r="BJ92" s="47" t="str">
        <f t="shared" si="370"/>
        <v>58</v>
      </c>
      <c r="BK92" s="47" t="str">
        <f t="shared" si="371"/>
        <v>08</v>
      </c>
      <c r="BL92" s="320">
        <v>115808</v>
      </c>
      <c r="BM92" s="49" t="str">
        <f t="shared" si="372"/>
        <v>11:58:08</v>
      </c>
      <c r="BN92" s="50">
        <f t="shared" si="373"/>
        <v>5.4456018518518501E-2</v>
      </c>
      <c r="BO92" s="340">
        <f t="shared" si="374"/>
        <v>6.7476851851852038E-3</v>
      </c>
      <c r="BP92" s="50">
        <f t="shared" si="375"/>
        <v>6.1203703703703705E-2</v>
      </c>
      <c r="BQ92" s="52">
        <f t="shared" si="376"/>
        <v>15.302869287991498</v>
      </c>
      <c r="BR92" s="52">
        <f t="shared" si="377"/>
        <v>13.615733736762481</v>
      </c>
      <c r="BS92" s="106">
        <f t="shared" si="378"/>
        <v>0.51953703703703702</v>
      </c>
      <c r="BT92" s="47" t="str">
        <f t="shared" si="379"/>
        <v>13</v>
      </c>
      <c r="BU92" s="47" t="str">
        <f t="shared" si="380"/>
        <v>40</v>
      </c>
      <c r="BV92" s="47" t="str">
        <f t="shared" si="381"/>
        <v>40</v>
      </c>
      <c r="BW92" s="48" t="s">
        <v>673</v>
      </c>
      <c r="BX92" s="49" t="str">
        <f t="shared" si="382"/>
        <v>13:40:40</v>
      </c>
      <c r="BY92" s="47" t="str">
        <f t="shared" si="383"/>
        <v>13</v>
      </c>
      <c r="BZ92" s="47" t="str">
        <f t="shared" si="384"/>
        <v>57</v>
      </c>
      <c r="CA92" s="47" t="str">
        <f t="shared" si="385"/>
        <v>11</v>
      </c>
      <c r="CB92" s="48" t="s">
        <v>674</v>
      </c>
      <c r="CC92" s="49" t="str">
        <f t="shared" si="386"/>
        <v>13:57:11</v>
      </c>
      <c r="CD92" s="107">
        <f t="shared" si="387"/>
        <v>5.0370370370370399E-2</v>
      </c>
      <c r="CE92" s="366">
        <f t="shared" si="388"/>
        <v>1.1469907407407387E-2</v>
      </c>
      <c r="CF92" s="107">
        <f t="shared" si="389"/>
        <v>6.1840277777777786E-2</v>
      </c>
      <c r="CG92" s="52">
        <f t="shared" si="390"/>
        <v>16.544117647058822</v>
      </c>
      <c r="CH92" s="52">
        <f t="shared" si="391"/>
        <v>13.475575519371141</v>
      </c>
      <c r="CI92" s="108">
        <f t="shared" si="392"/>
        <v>0.60221064814814818</v>
      </c>
      <c r="CJ92" s="47" t="str">
        <f t="shared" si="393"/>
        <v>15</v>
      </c>
      <c r="CK92" s="47" t="str">
        <f t="shared" si="394"/>
        <v>47</v>
      </c>
      <c r="CL92" s="47" t="str">
        <f t="shared" si="395"/>
        <v>56</v>
      </c>
      <c r="CM92" s="48" t="s">
        <v>853</v>
      </c>
      <c r="CN92" s="119" t="str">
        <f t="shared" si="396"/>
        <v>15:47:56</v>
      </c>
      <c r="CO92" s="47" t="str">
        <f t="shared" si="397"/>
        <v>15</v>
      </c>
      <c r="CP92" s="47" t="str">
        <f t="shared" si="398"/>
        <v>59</v>
      </c>
      <c r="CQ92" s="47" t="str">
        <f t="shared" si="399"/>
        <v>08</v>
      </c>
      <c r="CR92" s="48" t="s">
        <v>143</v>
      </c>
      <c r="CS92" s="119" t="str">
        <f t="shared" si="400"/>
        <v>15:59:08</v>
      </c>
      <c r="CT92" s="107">
        <f t="shared" si="401"/>
        <v>5.6076388888888884E-2</v>
      </c>
      <c r="CU92" s="366">
        <f t="shared" si="402"/>
        <v>7.7777777777777724E-3</v>
      </c>
      <c r="CV92" s="107">
        <f t="shared" si="403"/>
        <v>6.3854166666666656E-2</v>
      </c>
      <c r="CW92" s="52">
        <f t="shared" si="404"/>
        <v>14.860681114551085</v>
      </c>
      <c r="CX92" s="52">
        <f t="shared" si="405"/>
        <v>13.050570962479609</v>
      </c>
      <c r="CY92" s="58"/>
      <c r="CZ92" s="121">
        <f t="shared" si="406"/>
        <v>14.503458000402874</v>
      </c>
      <c r="DA92" s="421">
        <f t="shared" si="407"/>
        <v>15.537332757876564</v>
      </c>
      <c r="DB92" s="61">
        <f t="shared" si="408"/>
        <v>0.16090277777777778</v>
      </c>
      <c r="DC92" s="61">
        <f t="shared" si="409"/>
        <v>0.17237268518518517</v>
      </c>
      <c r="DD92" s="6"/>
      <c r="DE92" s="123">
        <v>60</v>
      </c>
      <c r="DF92" s="64">
        <f t="shared" si="414"/>
        <v>3.8616666666666668</v>
      </c>
      <c r="DG92" s="64">
        <f t="shared" si="415"/>
        <v>4.1369444444444445</v>
      </c>
      <c r="DH92" s="16">
        <f t="shared" si="426"/>
        <v>165</v>
      </c>
      <c r="DI92" s="16">
        <f t="shared" si="410"/>
        <v>-43.7</v>
      </c>
      <c r="DJ92" s="65">
        <f t="shared" si="416"/>
        <v>181.3</v>
      </c>
      <c r="DK92" s="65">
        <f t="shared" si="417"/>
        <v>181.3</v>
      </c>
      <c r="DL92" s="65">
        <f t="shared" si="418"/>
        <v>181.3</v>
      </c>
      <c r="DM92" s="65">
        <f t="shared" si="419"/>
        <v>181.3</v>
      </c>
      <c r="DN92" s="65">
        <f t="shared" si="420"/>
        <v>181.3</v>
      </c>
      <c r="DO92" s="65">
        <f t="shared" si="421"/>
        <v>181.3</v>
      </c>
      <c r="DP92" s="65">
        <f t="shared" si="422"/>
        <v>181.3</v>
      </c>
      <c r="DQ92" s="65">
        <f t="shared" si="423"/>
        <v>181.3</v>
      </c>
      <c r="DR92" s="134">
        <f t="shared" si="424"/>
        <v>181.3</v>
      </c>
      <c r="DS92" s="66"/>
    </row>
    <row r="93" spans="1:123" s="355" customFormat="1">
      <c r="A93" s="417">
        <f t="shared" si="425"/>
        <v>9</v>
      </c>
      <c r="B93" s="357">
        <v>60</v>
      </c>
      <c r="C93" s="360">
        <v>290</v>
      </c>
      <c r="D93" s="361" t="s">
        <v>239</v>
      </c>
      <c r="E93" s="362" t="s">
        <v>306</v>
      </c>
      <c r="F93" s="390" t="s">
        <v>51</v>
      </c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87"/>
      <c r="AG93" s="335"/>
      <c r="AH93" s="33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  <c r="AS93" s="335"/>
      <c r="AT93" s="335"/>
      <c r="AU93" s="335"/>
      <c r="AV93" s="335"/>
      <c r="AW93" s="335"/>
      <c r="AX93" s="335"/>
      <c r="AY93" s="335"/>
      <c r="AZ93" s="335"/>
      <c r="BA93" s="335"/>
      <c r="BB93" s="335"/>
      <c r="BC93" s="336">
        <v>0.4375</v>
      </c>
      <c r="BD93" s="337" t="str">
        <f t="shared" si="365"/>
        <v>12</v>
      </c>
      <c r="BE93" s="337" t="str">
        <f t="shared" si="366"/>
        <v>10</v>
      </c>
      <c r="BF93" s="337" t="str">
        <f t="shared" si="367"/>
        <v>11</v>
      </c>
      <c r="BG93" s="338" t="s">
        <v>655</v>
      </c>
      <c r="BH93" s="339" t="str">
        <f t="shared" si="368"/>
        <v>12:10:11</v>
      </c>
      <c r="BI93" s="337" t="str">
        <f t="shared" si="369"/>
        <v>12</v>
      </c>
      <c r="BJ93" s="337" t="str">
        <f t="shared" si="370"/>
        <v>26</v>
      </c>
      <c r="BK93" s="337" t="str">
        <f t="shared" si="371"/>
        <v>54</v>
      </c>
      <c r="BL93" s="344">
        <v>122654</v>
      </c>
      <c r="BM93" s="339" t="str">
        <f t="shared" si="372"/>
        <v>12:26:54</v>
      </c>
      <c r="BN93" s="340">
        <f t="shared" si="373"/>
        <v>6.9571759259259291E-2</v>
      </c>
      <c r="BO93" s="340">
        <f t="shared" si="374"/>
        <v>1.1608796296296298E-2</v>
      </c>
      <c r="BP93" s="340">
        <f t="shared" si="375"/>
        <v>8.1180555555555589E-2</v>
      </c>
      <c r="BQ93" s="341">
        <f t="shared" si="376"/>
        <v>11.978040259524207</v>
      </c>
      <c r="BR93" s="341">
        <f t="shared" si="377"/>
        <v>10.265183917878529</v>
      </c>
      <c r="BS93" s="342">
        <f t="shared" si="378"/>
        <v>0.53951388888888896</v>
      </c>
      <c r="BT93" s="337" t="str">
        <f t="shared" si="379"/>
        <v/>
      </c>
      <c r="BU93" s="337" t="str">
        <f t="shared" si="380"/>
        <v/>
      </c>
      <c r="BV93" s="337" t="str">
        <f t="shared" si="381"/>
        <v/>
      </c>
      <c r="BW93" s="338"/>
      <c r="BX93" s="339" t="str">
        <f t="shared" si="382"/>
        <v>::</v>
      </c>
      <c r="BY93" s="337" t="str">
        <f t="shared" si="383"/>
        <v/>
      </c>
      <c r="BZ93" s="337" t="str">
        <f t="shared" si="384"/>
        <v/>
      </c>
      <c r="CA93" s="337" t="str">
        <f t="shared" si="385"/>
        <v/>
      </c>
      <c r="CB93" s="338"/>
      <c r="CC93" s="339"/>
      <c r="CD93" s="366"/>
      <c r="CE93" s="366"/>
      <c r="CF93" s="107"/>
      <c r="CG93" s="52"/>
      <c r="CH93" s="52"/>
      <c r="CI93" s="108"/>
      <c r="CJ93" s="47" t="str">
        <f t="shared" si="393"/>
        <v/>
      </c>
      <c r="CK93" s="47" t="str">
        <f t="shared" si="394"/>
        <v/>
      </c>
      <c r="CL93" s="47" t="str">
        <f t="shared" si="395"/>
        <v/>
      </c>
      <c r="CM93" s="48"/>
      <c r="CN93" s="119" t="str">
        <f t="shared" si="396"/>
        <v>::</v>
      </c>
      <c r="CO93" s="47" t="str">
        <f t="shared" si="397"/>
        <v/>
      </c>
      <c r="CP93" s="47" t="str">
        <f t="shared" si="398"/>
        <v/>
      </c>
      <c r="CQ93" s="47" t="str">
        <f t="shared" si="399"/>
        <v/>
      </c>
      <c r="CR93" s="48"/>
      <c r="CS93" s="119" t="str">
        <f t="shared" si="400"/>
        <v>::</v>
      </c>
      <c r="CT93" s="107"/>
      <c r="CU93" s="366"/>
      <c r="CV93" s="107"/>
      <c r="CW93" s="52"/>
      <c r="CX93" s="52"/>
      <c r="CY93" s="58"/>
      <c r="CZ93" s="121"/>
      <c r="DA93" s="421"/>
      <c r="DB93" s="61"/>
      <c r="DC93" s="61"/>
      <c r="DD93" s="373"/>
      <c r="DE93" s="389"/>
      <c r="DF93" s="351"/>
      <c r="DG93" s="351"/>
      <c r="DH93" s="352"/>
      <c r="DI93" s="352"/>
      <c r="DJ93" s="353"/>
      <c r="DK93" s="353"/>
      <c r="DL93" s="353"/>
      <c r="DM93" s="353"/>
      <c r="DN93" s="353"/>
      <c r="DO93" s="353"/>
      <c r="DP93" s="353"/>
      <c r="DQ93" s="353"/>
      <c r="DR93" s="354"/>
    </row>
    <row r="94" spans="1:123" s="355" customFormat="1">
      <c r="A94" s="417">
        <f t="shared" si="425"/>
        <v>10</v>
      </c>
      <c r="B94" s="357">
        <v>60</v>
      </c>
      <c r="C94" s="360">
        <v>245</v>
      </c>
      <c r="D94" s="361" t="s">
        <v>308</v>
      </c>
      <c r="E94" s="362" t="s">
        <v>309</v>
      </c>
      <c r="F94" s="390" t="s">
        <v>49</v>
      </c>
      <c r="G94" s="335"/>
      <c r="H94" s="335"/>
      <c r="I94" s="335"/>
      <c r="J94" s="335"/>
      <c r="K94" s="335"/>
      <c r="L94" s="335"/>
      <c r="M94" s="335"/>
      <c r="N94" s="335"/>
      <c r="O94" s="335"/>
      <c r="P94" s="335"/>
      <c r="Q94" s="335"/>
      <c r="R94" s="335"/>
      <c r="S94" s="335"/>
      <c r="T94" s="335"/>
      <c r="U94" s="335"/>
      <c r="V94" s="335"/>
      <c r="W94" s="335"/>
      <c r="X94" s="335"/>
      <c r="Y94" s="335"/>
      <c r="Z94" s="335"/>
      <c r="AA94" s="335"/>
      <c r="AB94" s="335"/>
      <c r="AC94" s="335"/>
      <c r="AD94" s="335"/>
      <c r="AE94" s="335"/>
      <c r="AF94" s="387"/>
      <c r="AG94" s="335"/>
      <c r="AH94" s="335"/>
      <c r="AI94" s="335"/>
      <c r="AJ94" s="335"/>
      <c r="AK94" s="335"/>
      <c r="AL94" s="335"/>
      <c r="AM94" s="335"/>
      <c r="AN94" s="335"/>
      <c r="AO94" s="335"/>
      <c r="AP94" s="335"/>
      <c r="AQ94" s="335"/>
      <c r="AR94" s="335"/>
      <c r="AS94" s="335"/>
      <c r="AT94" s="335"/>
      <c r="AU94" s="335"/>
      <c r="AV94" s="335"/>
      <c r="AW94" s="335"/>
      <c r="AX94" s="335"/>
      <c r="AY94" s="335"/>
      <c r="AZ94" s="335"/>
      <c r="BA94" s="335"/>
      <c r="BB94" s="335"/>
      <c r="BC94" s="336">
        <v>0.4375</v>
      </c>
      <c r="BD94" s="337" t="str">
        <f t="shared" si="365"/>
        <v/>
      </c>
      <c r="BE94" s="337" t="str">
        <f t="shared" si="366"/>
        <v/>
      </c>
      <c r="BF94" s="337" t="str">
        <f t="shared" si="367"/>
        <v/>
      </c>
      <c r="BG94" s="338"/>
      <c r="BH94" s="339"/>
      <c r="BI94" s="337"/>
      <c r="BJ94" s="337"/>
      <c r="BK94" s="337"/>
      <c r="BL94" s="344"/>
      <c r="BM94" s="339"/>
      <c r="BN94" s="340"/>
      <c r="BO94" s="340"/>
      <c r="BP94" s="340"/>
      <c r="BQ94" s="341"/>
      <c r="BR94" s="341"/>
      <c r="BS94" s="342"/>
      <c r="BT94" s="337"/>
      <c r="BU94" s="337"/>
      <c r="BV94" s="337"/>
      <c r="BW94" s="338"/>
      <c r="BX94" s="339"/>
      <c r="BY94" s="337" t="str">
        <f t="shared" si="383"/>
        <v/>
      </c>
      <c r="BZ94" s="337" t="str">
        <f t="shared" si="384"/>
        <v/>
      </c>
      <c r="CA94" s="337" t="str">
        <f t="shared" si="385"/>
        <v/>
      </c>
      <c r="CB94" s="338"/>
      <c r="CC94" s="339"/>
      <c r="CD94" s="366"/>
      <c r="CE94" s="366"/>
      <c r="CF94" s="107"/>
      <c r="CG94" s="52"/>
      <c r="CH94" s="52"/>
      <c r="CI94" s="108"/>
      <c r="CJ94" s="47" t="str">
        <f t="shared" si="393"/>
        <v/>
      </c>
      <c r="CK94" s="47" t="str">
        <f t="shared" si="394"/>
        <v/>
      </c>
      <c r="CL94" s="47" t="str">
        <f t="shared" si="395"/>
        <v/>
      </c>
      <c r="CM94" s="48"/>
      <c r="CN94" s="119" t="str">
        <f t="shared" si="396"/>
        <v>::</v>
      </c>
      <c r="CO94" s="47" t="str">
        <f t="shared" si="397"/>
        <v/>
      </c>
      <c r="CP94" s="47" t="str">
        <f t="shared" si="398"/>
        <v/>
      </c>
      <c r="CQ94" s="47" t="str">
        <f t="shared" si="399"/>
        <v/>
      </c>
      <c r="CR94" s="48"/>
      <c r="CS94" s="119" t="str">
        <f t="shared" si="400"/>
        <v>::</v>
      </c>
      <c r="CT94" s="107"/>
      <c r="CU94" s="366"/>
      <c r="CV94" s="107"/>
      <c r="CW94" s="52"/>
      <c r="CX94" s="52"/>
      <c r="CY94" s="58"/>
      <c r="CZ94" s="121"/>
      <c r="DA94" s="421"/>
      <c r="DB94" s="61"/>
      <c r="DC94" s="61"/>
      <c r="DD94" s="373"/>
      <c r="DE94" s="389"/>
      <c r="DF94" s="351"/>
      <c r="DG94" s="351"/>
      <c r="DH94" s="352"/>
      <c r="DI94" s="352"/>
      <c r="DJ94" s="353"/>
      <c r="DK94" s="353"/>
      <c r="DL94" s="353"/>
      <c r="DM94" s="353"/>
      <c r="DN94" s="353"/>
      <c r="DO94" s="353"/>
      <c r="DP94" s="353"/>
      <c r="DQ94" s="353"/>
      <c r="DR94" s="354"/>
    </row>
    <row r="95" spans="1:123" s="67" customFormat="1">
      <c r="A95" s="417">
        <f t="shared" si="425"/>
        <v>11</v>
      </c>
      <c r="B95" s="357">
        <v>60</v>
      </c>
      <c r="C95" s="360">
        <v>201</v>
      </c>
      <c r="D95" s="361" t="s">
        <v>418</v>
      </c>
      <c r="E95" s="362" t="s">
        <v>419</v>
      </c>
      <c r="F95" s="390" t="s">
        <v>49</v>
      </c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87"/>
      <c r="AG95" s="335"/>
      <c r="AH95" s="335"/>
      <c r="AI95" s="335"/>
      <c r="AJ95" s="335"/>
      <c r="AK95" s="335"/>
      <c r="AL95" s="335"/>
      <c r="AM95" s="335"/>
      <c r="AN95" s="335"/>
      <c r="AO95" s="335"/>
      <c r="AP95" s="335"/>
      <c r="AQ95" s="335"/>
      <c r="AR95" s="335"/>
      <c r="AS95" s="335"/>
      <c r="AT95" s="335"/>
      <c r="AU95" s="335"/>
      <c r="AV95" s="335"/>
      <c r="AW95" s="335"/>
      <c r="AX95" s="335"/>
      <c r="AY95" s="335"/>
      <c r="AZ95" s="335"/>
      <c r="BA95" s="335"/>
      <c r="BB95" s="335"/>
      <c r="BC95" s="336">
        <v>0.4375</v>
      </c>
      <c r="BD95" s="337" t="str">
        <f t="shared" si="365"/>
        <v>11</v>
      </c>
      <c r="BE95" s="337" t="str">
        <f t="shared" si="366"/>
        <v>45</v>
      </c>
      <c r="BF95" s="337" t="str">
        <f t="shared" si="367"/>
        <v>33</v>
      </c>
      <c r="BG95" s="338" t="s">
        <v>619</v>
      </c>
      <c r="BH95" s="339" t="str">
        <f>CONCATENATE(BD95&amp;":"&amp;BE95&amp;":"&amp;BF95)</f>
        <v>11:45:33</v>
      </c>
      <c r="BI95" s="337" t="str">
        <f>LEFT(BL95,2)</f>
        <v>11</v>
      </c>
      <c r="BJ95" s="337" t="str">
        <f>MID(BL95,3,2)</f>
        <v>53</v>
      </c>
      <c r="BK95" s="337" t="str">
        <f>RIGHT(BL95,2)</f>
        <v>49</v>
      </c>
      <c r="BL95" s="344">
        <v>115349</v>
      </c>
      <c r="BM95" s="339" t="str">
        <f>CONCATENATE(BI95&amp;":"&amp;BJ95&amp;":"&amp;BK95)</f>
        <v>11:53:49</v>
      </c>
      <c r="BN95" s="340">
        <f>BH95-BC95</f>
        <v>5.2465277777777819E-2</v>
      </c>
      <c r="BO95" s="340">
        <f>BM95-BH95</f>
        <v>5.7407407407407129E-3</v>
      </c>
      <c r="BP95" s="340">
        <f>BM95-BH95+BN95</f>
        <v>5.8206018518518532E-2</v>
      </c>
      <c r="BQ95" s="341">
        <f>$BC$3/(MINUTE(BN95)/60+HOUR(BN95)+SECOND(BN95)/3600)</f>
        <v>15.88352084712111</v>
      </c>
      <c r="BR95" s="341">
        <f>$BC$3/(MINUTE(BP95)/60+HOUR(BP95)+SECOND(BP95)/3600)</f>
        <v>14.316961622588986</v>
      </c>
      <c r="BS95" s="342">
        <f>BM95+"00:30"</f>
        <v>0.51653935185185185</v>
      </c>
      <c r="BT95" s="337" t="str">
        <f>LEFT(BW95,2)</f>
        <v>13</v>
      </c>
      <c r="BU95" s="337" t="str">
        <f>MID(BW95,3,2)</f>
        <v>36</v>
      </c>
      <c r="BV95" s="337" t="str">
        <f>RIGHT(BW95,2)</f>
        <v>23</v>
      </c>
      <c r="BW95" s="338" t="s">
        <v>753</v>
      </c>
      <c r="BX95" s="339" t="str">
        <f>CONCATENATE(BT95&amp;":"&amp;BU95&amp;":"&amp;BV95)</f>
        <v>13:36:23</v>
      </c>
      <c r="BY95" s="337" t="str">
        <f t="shared" si="383"/>
        <v>13</v>
      </c>
      <c r="BZ95" s="337" t="str">
        <f t="shared" si="384"/>
        <v>44</v>
      </c>
      <c r="CA95" s="337" t="str">
        <f t="shared" si="385"/>
        <v>39</v>
      </c>
      <c r="CB95" s="338" t="s">
        <v>754</v>
      </c>
      <c r="CC95" s="339" t="str">
        <f>CONCATENATE(BY95&amp;":"&amp;BZ95&amp;":"&amp;CA95)</f>
        <v>13:44:39</v>
      </c>
      <c r="CD95" s="366">
        <f>BX95-BS95</f>
        <v>5.0393518518518476E-2</v>
      </c>
      <c r="CE95" s="366">
        <f>CC95-BX95</f>
        <v>5.740740740740824E-3</v>
      </c>
      <c r="CF95" s="107">
        <f>CC95-BX95+CD95</f>
        <v>5.61342592592593E-2</v>
      </c>
      <c r="CG95" s="52">
        <f>$BS$3/(MINUTE(CD95)/60+HOUR(CD95)+SECOND(CD95)/3600)</f>
        <v>16.536518144235188</v>
      </c>
      <c r="CH95" s="52">
        <f>$BS$3/(MINUTE(CF95)/60+HOUR(CF95)+SECOND(CF95)/3600)</f>
        <v>14.845360824742269</v>
      </c>
      <c r="CI95" s="108">
        <f>CC95+"0:30"</f>
        <v>0.59350694444444452</v>
      </c>
      <c r="CJ95" s="47" t="str">
        <f t="shared" si="393"/>
        <v/>
      </c>
      <c r="CK95" s="47" t="str">
        <f t="shared" si="394"/>
        <v/>
      </c>
      <c r="CL95" s="47" t="str">
        <f t="shared" si="395"/>
        <v/>
      </c>
      <c r="CM95" s="48"/>
      <c r="CN95" s="119" t="str">
        <f t="shared" si="396"/>
        <v>::</v>
      </c>
      <c r="CO95" s="47" t="str">
        <f t="shared" si="397"/>
        <v/>
      </c>
      <c r="CP95" s="47" t="str">
        <f t="shared" si="398"/>
        <v/>
      </c>
      <c r="CQ95" s="47" t="str">
        <f t="shared" si="399"/>
        <v/>
      </c>
      <c r="CR95" s="48"/>
      <c r="CS95" s="119" t="str">
        <f t="shared" si="400"/>
        <v>::</v>
      </c>
      <c r="CT95" s="107"/>
      <c r="CU95" s="366"/>
      <c r="CV95" s="107"/>
      <c r="CW95" s="52"/>
      <c r="CX95" s="52"/>
      <c r="CY95" s="58"/>
      <c r="CZ95" s="121"/>
      <c r="DA95" s="421"/>
      <c r="DB95" s="61"/>
      <c r="DC95" s="61"/>
      <c r="DD95" s="373"/>
      <c r="DE95" s="389"/>
      <c r="DF95" s="351"/>
      <c r="DG95" s="351"/>
      <c r="DH95" s="352"/>
      <c r="DI95" s="352"/>
      <c r="DJ95" s="353"/>
      <c r="DK95" s="353"/>
      <c r="DL95" s="353"/>
      <c r="DM95" s="353"/>
      <c r="DN95" s="353"/>
      <c r="DO95" s="353"/>
      <c r="DP95" s="353"/>
      <c r="DQ95" s="353"/>
      <c r="DR95" s="354"/>
      <c r="DS95" s="66"/>
    </row>
    <row r="96" spans="1:123" s="67" customFormat="1">
      <c r="A96" s="417">
        <f t="shared" si="425"/>
        <v>12</v>
      </c>
      <c r="B96" s="357">
        <v>60</v>
      </c>
      <c r="C96" s="360">
        <v>249</v>
      </c>
      <c r="D96" s="361" t="s">
        <v>610</v>
      </c>
      <c r="E96" s="362" t="s">
        <v>611</v>
      </c>
      <c r="F96" s="390" t="s">
        <v>51</v>
      </c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87"/>
      <c r="AG96" s="335"/>
      <c r="AH96" s="335"/>
      <c r="AI96" s="335"/>
      <c r="AJ96" s="335"/>
      <c r="AK96" s="335"/>
      <c r="AL96" s="335"/>
      <c r="AM96" s="335"/>
      <c r="AN96" s="335"/>
      <c r="AO96" s="335"/>
      <c r="AP96" s="335"/>
      <c r="AQ96" s="335"/>
      <c r="AR96" s="335"/>
      <c r="AS96" s="335"/>
      <c r="AT96" s="335"/>
      <c r="AU96" s="335"/>
      <c r="AV96" s="335"/>
      <c r="AW96" s="335"/>
      <c r="AX96" s="335"/>
      <c r="AY96" s="335"/>
      <c r="AZ96" s="335"/>
      <c r="BA96" s="335"/>
      <c r="BB96" s="335"/>
      <c r="BC96" s="336">
        <v>0.4375</v>
      </c>
      <c r="BD96" s="337" t="str">
        <f t="shared" si="365"/>
        <v>11</v>
      </c>
      <c r="BE96" s="337" t="str">
        <f t="shared" si="366"/>
        <v>37</v>
      </c>
      <c r="BF96" s="337" t="str">
        <f t="shared" si="367"/>
        <v>32</v>
      </c>
      <c r="BG96" s="338" t="s">
        <v>612</v>
      </c>
      <c r="BH96" s="339" t="str">
        <f>CONCATENATE(BD96&amp;":"&amp;BE96&amp;":"&amp;BF96)</f>
        <v>11:37:32</v>
      </c>
      <c r="BI96" s="337" t="str">
        <f>LEFT(BL96,2)</f>
        <v>11</v>
      </c>
      <c r="BJ96" s="337" t="str">
        <f>MID(BL96,3,2)</f>
        <v>46</v>
      </c>
      <c r="BK96" s="337" t="str">
        <f>RIGHT(BL96,2)</f>
        <v>08</v>
      </c>
      <c r="BL96" s="344">
        <v>114608</v>
      </c>
      <c r="BM96" s="339" t="str">
        <f>CONCATENATE(BI96&amp;":"&amp;BJ96&amp;":"&amp;BK96)</f>
        <v>11:46:08</v>
      </c>
      <c r="BN96" s="340">
        <f>BH96-BC96</f>
        <v>4.6898148148148133E-2</v>
      </c>
      <c r="BO96" s="340">
        <f>BM96-BH96</f>
        <v>5.9722222222222121E-3</v>
      </c>
      <c r="BP96" s="340">
        <f>BM96-BH96+BN96</f>
        <v>5.2870370370370345E-2</v>
      </c>
      <c r="BQ96" s="341">
        <f>$BC$3/(MINUTE(BN96)/60+HOUR(BN96)+SECOND(BN96)/3600)</f>
        <v>17.769002961500494</v>
      </c>
      <c r="BR96" s="341">
        <f>$BC$3/(MINUTE(BP96)/60+HOUR(BP96)+SECOND(BP96)/3600)</f>
        <v>15.76182136602452</v>
      </c>
      <c r="BS96" s="342">
        <f>BM96+"00:30"</f>
        <v>0.51120370370370372</v>
      </c>
      <c r="BT96" s="337" t="str">
        <f>LEFT(BW96,2)</f>
        <v>13</v>
      </c>
      <c r="BU96" s="337" t="str">
        <f>MID(BW96,3,2)</f>
        <v>28</v>
      </c>
      <c r="BV96" s="337" t="str">
        <f>RIGHT(BW96,2)</f>
        <v>18</v>
      </c>
      <c r="BW96" s="338" t="s">
        <v>738</v>
      </c>
      <c r="BX96" s="339" t="str">
        <f>CONCATENATE(BT96&amp;":"&amp;BU96&amp;":"&amp;BV96)</f>
        <v>13:28:18</v>
      </c>
      <c r="BY96" s="337" t="str">
        <f t="shared" si="383"/>
        <v>13</v>
      </c>
      <c r="BZ96" s="337" t="str">
        <f t="shared" si="384"/>
        <v>35</v>
      </c>
      <c r="CA96" s="337" t="str">
        <f t="shared" si="385"/>
        <v>42</v>
      </c>
      <c r="CB96" s="338" t="s">
        <v>739</v>
      </c>
      <c r="CC96" s="339" t="str">
        <f>CONCATENATE(BY96&amp;":"&amp;BZ96&amp;":"&amp;CA96)</f>
        <v>13:35:42</v>
      </c>
      <c r="CD96" s="366">
        <f>BX96-BS96</f>
        <v>5.0115740740740766E-2</v>
      </c>
      <c r="CE96" s="366">
        <f>CC96-BX96</f>
        <v>5.138888888888915E-3</v>
      </c>
      <c r="CF96" s="107">
        <f>CC96-BX96+CD96</f>
        <v>5.5254629629629681E-2</v>
      </c>
      <c r="CG96" s="52">
        <f>$BS$3/(MINUTE(CD96)/60+HOUR(CD96)+SECOND(CD96)/3600)</f>
        <v>16.628175519630485</v>
      </c>
      <c r="CH96" s="52">
        <f>$BS$3/(MINUTE(CF96)/60+HOUR(CF96)+SECOND(CF96)/3600)</f>
        <v>15.081692501047341</v>
      </c>
      <c r="CI96" s="108">
        <f>CC96+"0:30"</f>
        <v>0.58729166666666677</v>
      </c>
      <c r="CJ96" s="47" t="str">
        <f t="shared" si="393"/>
        <v/>
      </c>
      <c r="CK96" s="47" t="str">
        <f t="shared" si="394"/>
        <v/>
      </c>
      <c r="CL96" s="47" t="str">
        <f t="shared" si="395"/>
        <v/>
      </c>
      <c r="CM96" s="48"/>
      <c r="CN96" s="119" t="str">
        <f t="shared" si="396"/>
        <v>::</v>
      </c>
      <c r="CO96" s="47" t="str">
        <f t="shared" si="397"/>
        <v/>
      </c>
      <c r="CP96" s="47" t="str">
        <f t="shared" si="398"/>
        <v/>
      </c>
      <c r="CQ96" s="47" t="str">
        <f t="shared" si="399"/>
        <v/>
      </c>
      <c r="CR96" s="48"/>
      <c r="CS96" s="119" t="str">
        <f t="shared" si="400"/>
        <v>::</v>
      </c>
      <c r="CT96" s="107"/>
      <c r="CU96" s="366"/>
      <c r="CV96" s="107"/>
      <c r="CW96" s="52"/>
      <c r="CX96" s="52"/>
      <c r="CY96" s="58"/>
      <c r="CZ96" s="121"/>
      <c r="DA96" s="421"/>
      <c r="DB96" s="61"/>
      <c r="DC96" s="61"/>
      <c r="DD96" s="373"/>
      <c r="DE96" s="389"/>
      <c r="DF96" s="351"/>
      <c r="DG96" s="351"/>
      <c r="DH96" s="352"/>
      <c r="DI96" s="352"/>
      <c r="DJ96" s="353"/>
      <c r="DK96" s="353"/>
      <c r="DL96" s="353"/>
      <c r="DM96" s="353"/>
      <c r="DN96" s="353"/>
      <c r="DO96" s="353"/>
      <c r="DP96" s="353"/>
      <c r="DQ96" s="353"/>
      <c r="DR96" s="354"/>
      <c r="DS96" s="66"/>
    </row>
    <row r="97" spans="1:123" s="67" customFormat="1">
      <c r="A97" s="417">
        <f t="shared" si="425"/>
        <v>13</v>
      </c>
      <c r="B97" s="357">
        <v>60</v>
      </c>
      <c r="C97" s="360">
        <v>274</v>
      </c>
      <c r="D97" s="361" t="s">
        <v>679</v>
      </c>
      <c r="E97" s="362" t="s">
        <v>337</v>
      </c>
      <c r="F97" s="390" t="s">
        <v>51</v>
      </c>
      <c r="G97" s="35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87"/>
      <c r="AG97" s="335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  <c r="AS97" s="335"/>
      <c r="AT97" s="335"/>
      <c r="AU97" s="335"/>
      <c r="AV97" s="335"/>
      <c r="AW97" s="335"/>
      <c r="AX97" s="335"/>
      <c r="AY97" s="335"/>
      <c r="AZ97" s="335"/>
      <c r="BA97" s="335"/>
      <c r="BB97" s="335"/>
      <c r="BC97" s="336">
        <v>0.4375</v>
      </c>
      <c r="BD97" s="337" t="str">
        <f t="shared" si="365"/>
        <v>11</v>
      </c>
      <c r="BE97" s="337" t="str">
        <f t="shared" si="366"/>
        <v>46</v>
      </c>
      <c r="BF97" s="337" t="str">
        <f t="shared" si="367"/>
        <v>14</v>
      </c>
      <c r="BG97" s="338" t="s">
        <v>625</v>
      </c>
      <c r="BH97" s="339" t="str">
        <f>CONCATENATE(BD97&amp;":"&amp;BE97&amp;":"&amp;BF97)</f>
        <v>11:46:14</v>
      </c>
      <c r="BI97" s="337" t="str">
        <f>LEFT(BL97,2)</f>
        <v>11</v>
      </c>
      <c r="BJ97" s="337" t="str">
        <f>MID(BL97,3,2)</f>
        <v>57</v>
      </c>
      <c r="BK97" s="337" t="str">
        <f>RIGHT(BL97,2)</f>
        <v>14</v>
      </c>
      <c r="BL97" s="344">
        <v>115714</v>
      </c>
      <c r="BM97" s="339" t="str">
        <f>CONCATENATE(BI97&amp;":"&amp;BJ97&amp;":"&amp;BK97)</f>
        <v>11:57:14</v>
      </c>
      <c r="BN97" s="340">
        <f>BH97-BC97</f>
        <v>5.2939814814814801E-2</v>
      </c>
      <c r="BO97" s="340">
        <f>BM97-BH97</f>
        <v>7.6388888888889173E-3</v>
      </c>
      <c r="BP97" s="340">
        <f>BM97-BH97+BN97</f>
        <v>6.0578703703703718E-2</v>
      </c>
      <c r="BQ97" s="341">
        <f>$BC$3/(MINUTE(BN97)/60+HOUR(BN97)+SECOND(BN97)/3600)</f>
        <v>15.741145605596854</v>
      </c>
      <c r="BR97" s="341">
        <f>$BC$3/(MINUTE(BP97)/60+HOUR(BP97)+SECOND(BP97)/3600)</f>
        <v>13.756209400076424</v>
      </c>
      <c r="BS97" s="342">
        <f>BM97+"00:30"</f>
        <v>0.51891203703703703</v>
      </c>
      <c r="BT97" s="337" t="str">
        <f>LEFT(BW97,2)</f>
        <v>13</v>
      </c>
      <c r="BU97" s="337" t="str">
        <f>MID(BW97,3,2)</f>
        <v>50</v>
      </c>
      <c r="BV97" s="337" t="str">
        <f>RIGHT(BW97,2)</f>
        <v>47</v>
      </c>
      <c r="BW97" s="338" t="s">
        <v>680</v>
      </c>
      <c r="BX97" s="339" t="str">
        <f>CONCATENATE(BT97&amp;":"&amp;BU97&amp;":"&amp;BV97)</f>
        <v>13:50:47</v>
      </c>
      <c r="BY97" s="337" t="str">
        <f t="shared" si="383"/>
        <v>14</v>
      </c>
      <c r="BZ97" s="337" t="str">
        <f t="shared" si="384"/>
        <v>00</v>
      </c>
      <c r="CA97" s="337" t="str">
        <f t="shared" si="385"/>
        <v>06</v>
      </c>
      <c r="CB97" s="338" t="s">
        <v>681</v>
      </c>
      <c r="CC97" s="339" t="str">
        <f>CONCATENATE(BY97&amp;":"&amp;BZ97&amp;":"&amp;CA97)</f>
        <v>14:00:06</v>
      </c>
      <c r="CD97" s="366">
        <f>BX97-BS97</f>
        <v>5.8020833333333299E-2</v>
      </c>
      <c r="CE97" s="366">
        <f>CC97-BX97</f>
        <v>6.4699074074074936E-3</v>
      </c>
      <c r="CF97" s="107">
        <f>CC97-BX97+CD97</f>
        <v>6.4490740740740793E-2</v>
      </c>
      <c r="CG97" s="52">
        <f>$BS$3/(MINUTE(CD97)/60+HOUR(CD97)+SECOND(CD97)/3600)</f>
        <v>14.362657091561939</v>
      </c>
      <c r="CH97" s="52">
        <f>$BS$3/(MINUTE(CF97)/60+HOUR(CF97)+SECOND(CF97)/3600)</f>
        <v>12.921751615218952</v>
      </c>
      <c r="CI97" s="108">
        <f>CC97+"0:30"</f>
        <v>0.6042361111111112</v>
      </c>
      <c r="CJ97" s="47" t="str">
        <f t="shared" si="393"/>
        <v/>
      </c>
      <c r="CK97" s="47" t="str">
        <f t="shared" si="394"/>
        <v/>
      </c>
      <c r="CL97" s="47" t="str">
        <f t="shared" si="395"/>
        <v/>
      </c>
      <c r="CM97" s="48"/>
      <c r="CN97" s="119" t="str">
        <f t="shared" si="396"/>
        <v>::</v>
      </c>
      <c r="CO97" s="47" t="str">
        <f t="shared" si="397"/>
        <v/>
      </c>
      <c r="CP97" s="47" t="str">
        <f t="shared" si="398"/>
        <v/>
      </c>
      <c r="CQ97" s="47" t="str">
        <f t="shared" si="399"/>
        <v/>
      </c>
      <c r="CR97" s="48"/>
      <c r="CS97" s="119" t="str">
        <f t="shared" si="400"/>
        <v>::</v>
      </c>
      <c r="CT97" s="107"/>
      <c r="CU97" s="366"/>
      <c r="CV97" s="107"/>
      <c r="CW97" s="52"/>
      <c r="CX97" s="52"/>
      <c r="CY97" s="58"/>
      <c r="CZ97" s="121"/>
      <c r="DA97" s="421"/>
      <c r="DB97" s="61"/>
      <c r="DC97" s="61"/>
      <c r="DD97" s="373"/>
      <c r="DE97" s="389"/>
      <c r="DF97" s="351"/>
      <c r="DG97" s="351"/>
      <c r="DH97" s="352"/>
      <c r="DI97" s="352"/>
      <c r="DJ97" s="353"/>
      <c r="DK97" s="353"/>
      <c r="DL97" s="353"/>
      <c r="DM97" s="353"/>
      <c r="DN97" s="353"/>
      <c r="DO97" s="353"/>
      <c r="DP97" s="353"/>
      <c r="DQ97" s="353"/>
      <c r="DR97" s="354"/>
      <c r="DS97" s="66"/>
    </row>
    <row r="98" spans="1:123" s="355" customFormat="1">
      <c r="A98" s="417">
        <f t="shared" si="425"/>
        <v>14</v>
      </c>
      <c r="B98" s="357">
        <v>60</v>
      </c>
      <c r="C98" s="360">
        <v>235</v>
      </c>
      <c r="D98" s="361" t="s">
        <v>1140</v>
      </c>
      <c r="E98" s="362" t="s">
        <v>1141</v>
      </c>
      <c r="F98" s="390" t="s">
        <v>1142</v>
      </c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335"/>
      <c r="R98" s="335"/>
      <c r="S98" s="335"/>
      <c r="T98" s="335"/>
      <c r="U98" s="335"/>
      <c r="V98" s="335"/>
      <c r="W98" s="335"/>
      <c r="X98" s="335"/>
      <c r="Y98" s="335"/>
      <c r="Z98" s="335"/>
      <c r="AA98" s="335"/>
      <c r="AB98" s="335"/>
      <c r="AC98" s="335"/>
      <c r="AD98" s="335"/>
      <c r="AE98" s="335"/>
      <c r="AF98" s="387"/>
      <c r="AG98" s="335"/>
      <c r="AH98" s="335"/>
      <c r="AI98" s="335"/>
      <c r="AJ98" s="335"/>
      <c r="AK98" s="335"/>
      <c r="AL98" s="335"/>
      <c r="AM98" s="335"/>
      <c r="AN98" s="335"/>
      <c r="AO98" s="335"/>
      <c r="AP98" s="335"/>
      <c r="AQ98" s="335"/>
      <c r="AR98" s="335"/>
      <c r="AS98" s="335"/>
      <c r="AT98" s="335"/>
      <c r="AU98" s="335"/>
      <c r="AV98" s="335"/>
      <c r="AW98" s="335"/>
      <c r="AX98" s="335"/>
      <c r="AY98" s="335"/>
      <c r="AZ98" s="335"/>
      <c r="BA98" s="335"/>
      <c r="BB98" s="335"/>
      <c r="BC98" s="336">
        <v>0.4375</v>
      </c>
      <c r="BD98" s="337" t="str">
        <f t="shared" si="365"/>
        <v/>
      </c>
      <c r="BE98" s="337" t="str">
        <f t="shared" si="366"/>
        <v/>
      </c>
      <c r="BF98" s="337" t="str">
        <f t="shared" si="367"/>
        <v/>
      </c>
      <c r="BG98" s="338"/>
      <c r="BH98" s="339"/>
      <c r="BI98" s="337"/>
      <c r="BJ98" s="337"/>
      <c r="BK98" s="337"/>
      <c r="BL98" s="344"/>
      <c r="BM98" s="339"/>
      <c r="BN98" s="340"/>
      <c r="BO98" s="340"/>
      <c r="BP98" s="340"/>
      <c r="BQ98" s="341"/>
      <c r="BR98" s="341"/>
      <c r="BS98" s="342"/>
      <c r="BT98" s="337"/>
      <c r="BU98" s="337"/>
      <c r="BV98" s="337"/>
      <c r="BW98" s="338"/>
      <c r="BX98" s="339"/>
      <c r="BY98" s="337" t="str">
        <f t="shared" si="383"/>
        <v/>
      </c>
      <c r="BZ98" s="337" t="str">
        <f t="shared" si="384"/>
        <v/>
      </c>
      <c r="CA98" s="337" t="str">
        <f t="shared" si="385"/>
        <v/>
      </c>
      <c r="CB98" s="338"/>
      <c r="CC98" s="339"/>
      <c r="CD98" s="366"/>
      <c r="CE98" s="366"/>
      <c r="CF98" s="107"/>
      <c r="CG98" s="52"/>
      <c r="CH98" s="52"/>
      <c r="CI98" s="108"/>
      <c r="CJ98" s="47" t="str">
        <f t="shared" si="393"/>
        <v/>
      </c>
      <c r="CK98" s="47" t="str">
        <f t="shared" si="394"/>
        <v/>
      </c>
      <c r="CL98" s="47" t="str">
        <f t="shared" si="395"/>
        <v/>
      </c>
      <c r="CM98" s="48"/>
      <c r="CN98" s="119" t="str">
        <f t="shared" si="396"/>
        <v>::</v>
      </c>
      <c r="CO98" s="47" t="str">
        <f t="shared" si="397"/>
        <v/>
      </c>
      <c r="CP98" s="47" t="str">
        <f t="shared" si="398"/>
        <v/>
      </c>
      <c r="CQ98" s="47" t="str">
        <f t="shared" si="399"/>
        <v/>
      </c>
      <c r="CR98" s="48"/>
      <c r="CS98" s="119" t="str">
        <f t="shared" si="400"/>
        <v>::</v>
      </c>
      <c r="CT98" s="107"/>
      <c r="CU98" s="366"/>
      <c r="CV98" s="107"/>
      <c r="CW98" s="52"/>
      <c r="CX98" s="52"/>
      <c r="CY98" s="58"/>
      <c r="CZ98" s="121"/>
      <c r="DA98" s="421"/>
      <c r="DB98" s="61"/>
      <c r="DC98" s="61"/>
      <c r="DD98" s="373"/>
      <c r="DE98" s="350"/>
      <c r="DF98" s="351"/>
      <c r="DG98" s="351"/>
      <c r="DH98" s="352"/>
      <c r="DI98" s="352"/>
      <c r="DJ98" s="353"/>
      <c r="DK98" s="353"/>
      <c r="DL98" s="353"/>
      <c r="DM98" s="353"/>
      <c r="DN98" s="353"/>
      <c r="DO98" s="353"/>
      <c r="DP98" s="353"/>
      <c r="DQ98" s="353"/>
      <c r="DR98" s="354"/>
    </row>
    <row r="99" spans="1:123" s="3" customFormat="1">
      <c r="A99" s="163"/>
      <c r="B99" s="163">
        <v>60</v>
      </c>
      <c r="C99" s="563" t="s">
        <v>71</v>
      </c>
      <c r="D99" s="523"/>
      <c r="E99" s="523"/>
      <c r="F99" s="524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294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309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  <c r="BW99" s="175"/>
      <c r="BX99" s="175"/>
      <c r="BY99" s="175"/>
      <c r="BZ99" s="175"/>
      <c r="CA99" s="175"/>
      <c r="CB99" s="175"/>
      <c r="CC99" s="175"/>
      <c r="CD99" s="175"/>
      <c r="CE99" s="175"/>
      <c r="CF99" s="429"/>
      <c r="CG99" s="429"/>
      <c r="CH99" s="429"/>
      <c r="CI99" s="429"/>
      <c r="CJ99" s="429"/>
      <c r="CK99" s="429"/>
      <c r="CL99" s="429"/>
      <c r="CM99" s="429"/>
      <c r="CN99" s="429"/>
      <c r="CO99" s="429"/>
      <c r="CP99" s="429"/>
      <c r="CQ99" s="429"/>
      <c r="CR99" s="429"/>
      <c r="CS99" s="429"/>
      <c r="CT99" s="429"/>
      <c r="CU99" s="434"/>
      <c r="CV99" s="429"/>
      <c r="CW99" s="429"/>
      <c r="CX99" s="429"/>
      <c r="CY99" s="429"/>
      <c r="CZ99" s="430"/>
      <c r="DA99" s="429"/>
      <c r="DB99" s="429"/>
      <c r="DC99" s="592">
        <v>60</v>
      </c>
      <c r="DD99" s="175"/>
      <c r="DE99" s="593" t="s">
        <v>1150</v>
      </c>
      <c r="DF99" s="175"/>
      <c r="DG99" s="175"/>
      <c r="DH99" s="175"/>
      <c r="DI99" s="175"/>
      <c r="DJ99" s="175"/>
      <c r="DK99" s="175"/>
      <c r="DL99" s="175"/>
      <c r="DM99" s="175"/>
      <c r="DN99" s="175"/>
      <c r="DO99" s="175"/>
      <c r="DP99" s="175"/>
      <c r="DQ99" s="175"/>
      <c r="DR99" s="216"/>
      <c r="DS99" s="2"/>
    </row>
    <row r="100" spans="1:123" s="67" customFormat="1">
      <c r="A100" s="212">
        <v>1</v>
      </c>
      <c r="B100" s="80">
        <v>60</v>
      </c>
      <c r="C100" s="102">
        <v>244</v>
      </c>
      <c r="D100" s="103" t="s">
        <v>349</v>
      </c>
      <c r="E100" s="104" t="s">
        <v>218</v>
      </c>
      <c r="F100" s="286" t="s">
        <v>459</v>
      </c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295"/>
      <c r="AG100" s="117"/>
      <c r="AH100" s="117"/>
      <c r="AI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24">
        <v>0.4375</v>
      </c>
      <c r="BD100" s="47" t="str">
        <f t="shared" ref="BD100:BD107" si="427">LEFT(BG100,2)</f>
        <v>11</v>
      </c>
      <c r="BE100" s="47" t="str">
        <f t="shared" ref="BE100:BE107" si="428">MID(BG100,3,2)</f>
        <v>42</v>
      </c>
      <c r="BF100" s="47" t="str">
        <f t="shared" ref="BF100:BF107" si="429">RIGHT(BG100,2)</f>
        <v>09</v>
      </c>
      <c r="BG100" s="48" t="s">
        <v>615</v>
      </c>
      <c r="BH100" s="49" t="str">
        <f t="shared" ref="BH100:BH107" si="430">CONCATENATE(BD100&amp;":"&amp;BE100&amp;":"&amp;BF100)</f>
        <v>11:42:09</v>
      </c>
      <c r="BI100" s="47" t="str">
        <f t="shared" ref="BI100:BI107" si="431">LEFT(BL100,2)</f>
        <v>11</v>
      </c>
      <c r="BJ100" s="47" t="str">
        <f t="shared" ref="BJ100:BJ107" si="432">MID(BL100,3,2)</f>
        <v>46</v>
      </c>
      <c r="BK100" s="47" t="str">
        <f t="shared" ref="BK100:BK107" si="433">RIGHT(BL100,2)</f>
        <v>08</v>
      </c>
      <c r="BL100" s="320">
        <v>114608</v>
      </c>
      <c r="BM100" s="49" t="str">
        <f t="shared" ref="BM100:BM107" si="434">CONCATENATE(BI100&amp;":"&amp;BJ100&amp;":"&amp;BK100)</f>
        <v>11:46:08</v>
      </c>
      <c r="BN100" s="50">
        <f t="shared" ref="BN100:BN107" si="435">BH100-BC100</f>
        <v>5.0104166666666672E-2</v>
      </c>
      <c r="BO100" s="57">
        <f t="shared" ref="BO100:BO107" si="436">BM100-BH100</f>
        <v>2.7662037037036735E-3</v>
      </c>
      <c r="BP100" s="50">
        <f t="shared" ref="BP100:BP107" si="437">BM100-BH100+BN100</f>
        <v>5.2870370370370345E-2</v>
      </c>
      <c r="BQ100" s="52">
        <f t="shared" ref="BQ100:BQ107" si="438">$BC$3/(MINUTE(BN100)/60+HOUR(BN100)+SECOND(BN100)/3600)</f>
        <v>16.632016632016633</v>
      </c>
      <c r="BR100" s="52">
        <f t="shared" ref="BR100:BR107" si="439">$BC$3/(MINUTE(BP100)/60+HOUR(BP100)+SECOND(BP100)/3600)</f>
        <v>15.76182136602452</v>
      </c>
      <c r="BS100" s="106">
        <f t="shared" ref="BS100:BS107" si="440">BM100+"00:30"</f>
        <v>0.51120370370370372</v>
      </c>
      <c r="BT100" s="47" t="str">
        <f t="shared" ref="BT100:BT107" si="441">LEFT(BW100,2)</f>
        <v>13</v>
      </c>
      <c r="BU100" s="47" t="str">
        <f t="shared" ref="BU100:BU107" si="442">MID(BW100,3,2)</f>
        <v>26</v>
      </c>
      <c r="BV100" s="47" t="str">
        <f t="shared" ref="BV100:BV107" si="443">RIGHT(BW100,2)</f>
        <v>22</v>
      </c>
      <c r="BW100" s="48" t="s">
        <v>831</v>
      </c>
      <c r="BX100" s="49" t="str">
        <f t="shared" ref="BX100:BX107" si="444">CONCATENATE(BT100&amp;":"&amp;BU100&amp;":"&amp;BV100)</f>
        <v>13:26:22</v>
      </c>
      <c r="BY100" s="47" t="str">
        <f t="shared" ref="BY100:BY107" si="445">LEFT(CB100,2)</f>
        <v>13</v>
      </c>
      <c r="BZ100" s="47" t="str">
        <f t="shared" ref="BZ100:BZ107" si="446">MID(CB100,3,2)</f>
        <v>31</v>
      </c>
      <c r="CA100" s="47" t="str">
        <f t="shared" ref="CA100:CA107" si="447">RIGHT(CB100,2)</f>
        <v>00</v>
      </c>
      <c r="CB100" s="48" t="s">
        <v>832</v>
      </c>
      <c r="CC100" s="49" t="str">
        <f t="shared" ref="CC100:CC107" si="448">CONCATENATE(BY100&amp;":"&amp;BZ100&amp;":"&amp;CA100)</f>
        <v>13:31:00</v>
      </c>
      <c r="CD100" s="107">
        <f t="shared" ref="CD100:CD107" si="449">BX100-BS100</f>
        <v>4.8773148148148149E-2</v>
      </c>
      <c r="CE100" s="109">
        <f t="shared" ref="CE100:CE107" si="450">CC100-BX100</f>
        <v>3.2175925925925775E-3</v>
      </c>
      <c r="CF100" s="107">
        <f t="shared" ref="CF100:CF107" si="451">CC100-BX100+CD100</f>
        <v>5.1990740740740726E-2</v>
      </c>
      <c r="CG100" s="52">
        <f t="shared" ref="CG100:CG107" si="452">$BS$3/(MINUTE(CD100)/60+HOUR(CD100)+SECOND(CD100)/3600)</f>
        <v>17.085904129093496</v>
      </c>
      <c r="CH100" s="52">
        <f t="shared" ref="CH100:CH107" si="453">$BS$3/(MINUTE(CF100)/60+HOUR(CF100)+SECOND(CF100)/3600)</f>
        <v>16.028495102404275</v>
      </c>
      <c r="CI100" s="108">
        <f t="shared" ref="CI100:CI107" si="454">CC100+"0:30"</f>
        <v>0.58402777777777781</v>
      </c>
      <c r="CJ100" s="47" t="str">
        <f t="shared" ref="CJ100:CJ107" si="455">LEFT(CM100,2)</f>
        <v>15</v>
      </c>
      <c r="CK100" s="47" t="str">
        <f t="shared" ref="CK100:CK107" si="456">MID(CM100,3,2)</f>
        <v>06</v>
      </c>
      <c r="CL100" s="47" t="str">
        <f t="shared" ref="CL100:CL107" si="457">RIGHT(CM100,2)</f>
        <v>22</v>
      </c>
      <c r="CM100" s="48" t="s">
        <v>792</v>
      </c>
      <c r="CN100" s="119" t="str">
        <f t="shared" ref="CN100:CN107" si="458">CONCATENATE(CJ100&amp;":"&amp;CK100&amp;":"&amp;CL100)</f>
        <v>15:06:22</v>
      </c>
      <c r="CO100" s="47" t="str">
        <f t="shared" ref="CO100:CO107" si="459">LEFT(CR100,2)</f>
        <v>15</v>
      </c>
      <c r="CP100" s="47" t="str">
        <f t="shared" ref="CP100:CP107" si="460">MID(CR100,3,2)</f>
        <v>15</v>
      </c>
      <c r="CQ100" s="47" t="str">
        <f t="shared" ref="CQ100:CQ107" si="461">RIGHT(CR100,2)</f>
        <v>33</v>
      </c>
      <c r="CR100" s="48" t="s">
        <v>793</v>
      </c>
      <c r="CS100" s="119" t="str">
        <f t="shared" ref="CS100:CS107" si="462">CONCATENATE(CO100&amp;":"&amp;CP100&amp;":"&amp;CQ100)</f>
        <v>15:15:33</v>
      </c>
      <c r="CT100" s="107">
        <f>CN100-CI100</f>
        <v>4.5393518518518472E-2</v>
      </c>
      <c r="CU100" s="366">
        <f>CS100-CN100</f>
        <v>6.3773148148148495E-3</v>
      </c>
      <c r="CV100" s="107">
        <f>CS100-CN100+CT100</f>
        <v>5.1770833333333321E-2</v>
      </c>
      <c r="CW100" s="52">
        <f t="shared" ref="CW100" si="463">$CI$3/(MINUTE(CT100)/60+HOUR(CT100)+SECOND(CT100)/3600)</f>
        <v>18.357980622131567</v>
      </c>
      <c r="CX100" s="52">
        <f t="shared" ref="CX100" si="464">$CI$3/(MINUTE(CV100)/60+HOUR(CV100)+SECOND(CV100)/3600)</f>
        <v>16.096579476861166</v>
      </c>
      <c r="CY100" s="58"/>
      <c r="CZ100" s="59">
        <f t="shared" ref="CZ100:CZ107" si="465">$DC$99/(MINUTE(DC100)/60+HOUR(DC100)+SECOND(DC100)/3600)</f>
        <v>15.960984260696076</v>
      </c>
      <c r="DA100" s="428">
        <f t="shared" ref="DA100:DA107" si="466">$DC$99/(MINUTE(DB100)/60+HOUR(DB100)+SECOND(DB100)/3600)</f>
        <v>17.328519855595665</v>
      </c>
      <c r="DB100" s="61">
        <f t="shared" ref="DB100:DB107" si="467">R100+AH100+AX100+BN100+CD100+CT100</f>
        <v>0.14427083333333329</v>
      </c>
      <c r="DC100" s="61">
        <f t="shared" ref="DC100:DC107" si="468">T100+AJ100+AZ100+BP100+CF100+CV100</f>
        <v>0.15663194444444439</v>
      </c>
      <c r="DD100" s="6"/>
      <c r="DE100" s="63">
        <v>60</v>
      </c>
      <c r="DF100" s="64">
        <f>MINUTE(DB100)/60+HOUR(DB100)+SECOND(DB100)/3600</f>
        <v>3.4625000000000004</v>
      </c>
      <c r="DG100" s="64">
        <f>MINUTE(DC100)/60+HOUR(DC100)+SECOND(DC100)/3600</f>
        <v>3.7591666666666668</v>
      </c>
      <c r="DH100" s="16">
        <v>200</v>
      </c>
      <c r="DI100" s="16">
        <f>-(SECOND(CS100-$CS$100)/60+MINUTE(CS100-$CS$100)+HOUR(CS100-$CS$100)*60)</f>
        <v>0</v>
      </c>
      <c r="DJ100" s="65">
        <f>IF((DE100+DH100+DI100)&lt;DE100,DE100,DE100+DH100+DI100)</f>
        <v>260</v>
      </c>
      <c r="DK100" s="65">
        <f>IF(CN100&gt;$DE$99,0,DJ100)</f>
        <v>260</v>
      </c>
      <c r="DL100" s="65">
        <f t="shared" ref="DL100:DL103" si="469">IF((S100&gt;$DN$7),0,DK100)</f>
        <v>260</v>
      </c>
      <c r="DM100" s="65">
        <f t="shared" ref="DM100:DM103" si="470">IF((AI100&gt;$DN$7),0,DK100)</f>
        <v>260</v>
      </c>
      <c r="DN100" s="65">
        <f t="shared" ref="DN100:DN103" si="471">IF((AY100&gt;$DN$7),0,DK100)</f>
        <v>260</v>
      </c>
      <c r="DO100" s="65">
        <f>IF((BO100&gt;$DM$7),0,DK100)</f>
        <v>260</v>
      </c>
      <c r="DP100" s="65">
        <f>IF((CE100&gt;$DN$7),0,DK100)</f>
        <v>260</v>
      </c>
      <c r="DQ100" s="65">
        <f>IF((CU100&gt;$DM$7),0,DK100)</f>
        <v>260</v>
      </c>
      <c r="DR100" s="134">
        <f>DL100*DM100*DN100*DO100*DP100*DQ100/DL100/DM100/DN100/DP100/DQ100</f>
        <v>260</v>
      </c>
      <c r="DS100" s="66"/>
    </row>
    <row r="101" spans="1:123" s="67" customFormat="1">
      <c r="A101" s="212">
        <f>A100+1</f>
        <v>2</v>
      </c>
      <c r="B101" s="80">
        <v>60</v>
      </c>
      <c r="C101" s="102">
        <v>292</v>
      </c>
      <c r="D101" s="103" t="s">
        <v>422</v>
      </c>
      <c r="E101" s="104" t="s">
        <v>423</v>
      </c>
      <c r="F101" s="286" t="s">
        <v>459</v>
      </c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295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24">
        <f>BC100</f>
        <v>0.4375</v>
      </c>
      <c r="BD101" s="47" t="str">
        <f t="shared" si="427"/>
        <v>11</v>
      </c>
      <c r="BE101" s="47" t="str">
        <f t="shared" si="428"/>
        <v>39</v>
      </c>
      <c r="BF101" s="47" t="str">
        <f t="shared" si="429"/>
        <v>14</v>
      </c>
      <c r="BG101" s="48" t="s">
        <v>616</v>
      </c>
      <c r="BH101" s="49" t="str">
        <f t="shared" si="430"/>
        <v>11:39:14</v>
      </c>
      <c r="BI101" s="47" t="str">
        <f t="shared" si="431"/>
        <v>11</v>
      </c>
      <c r="BJ101" s="47" t="str">
        <f t="shared" si="432"/>
        <v>45</v>
      </c>
      <c r="BK101" s="47" t="str">
        <f t="shared" si="433"/>
        <v>56</v>
      </c>
      <c r="BL101" s="320">
        <v>114556</v>
      </c>
      <c r="BM101" s="49" t="str">
        <f t="shared" si="434"/>
        <v>11:45:56</v>
      </c>
      <c r="BN101" s="50">
        <f t="shared" si="435"/>
        <v>4.8078703703703651E-2</v>
      </c>
      <c r="BO101" s="57">
        <f t="shared" si="436"/>
        <v>4.652777777777839E-3</v>
      </c>
      <c r="BP101" s="50">
        <f t="shared" si="437"/>
        <v>5.273148148148149E-2</v>
      </c>
      <c r="BQ101" s="52">
        <f t="shared" si="438"/>
        <v>17.332691381800675</v>
      </c>
      <c r="BR101" s="52">
        <f t="shared" si="439"/>
        <v>15.803336259877085</v>
      </c>
      <c r="BS101" s="106">
        <f t="shared" si="440"/>
        <v>0.51106481481481481</v>
      </c>
      <c r="BT101" s="47" t="str">
        <f t="shared" si="441"/>
        <v>13</v>
      </c>
      <c r="BU101" s="47" t="str">
        <f t="shared" si="442"/>
        <v>26</v>
      </c>
      <c r="BV101" s="47" t="str">
        <f t="shared" si="443"/>
        <v>21</v>
      </c>
      <c r="BW101" s="48" t="s">
        <v>833</v>
      </c>
      <c r="BX101" s="49" t="str">
        <f t="shared" si="444"/>
        <v>13:26:21</v>
      </c>
      <c r="BY101" s="47" t="str">
        <f t="shared" si="445"/>
        <v>13</v>
      </c>
      <c r="BZ101" s="47" t="str">
        <f t="shared" si="446"/>
        <v>33</v>
      </c>
      <c r="CA101" s="47" t="str">
        <f t="shared" si="447"/>
        <v>39</v>
      </c>
      <c r="CB101" s="48" t="s">
        <v>834</v>
      </c>
      <c r="CC101" s="49" t="str">
        <f t="shared" si="448"/>
        <v>13:33:39</v>
      </c>
      <c r="CD101" s="107">
        <f t="shared" si="449"/>
        <v>4.8900462962963021E-2</v>
      </c>
      <c r="CE101" s="109">
        <f t="shared" si="450"/>
        <v>5.0694444444443487E-3</v>
      </c>
      <c r="CF101" s="107">
        <f t="shared" si="451"/>
        <v>5.3969907407407369E-2</v>
      </c>
      <c r="CG101" s="52">
        <f t="shared" si="452"/>
        <v>17.041420118343193</v>
      </c>
      <c r="CH101" s="52">
        <f t="shared" si="453"/>
        <v>15.440703409822003</v>
      </c>
      <c r="CI101" s="108">
        <f t="shared" si="454"/>
        <v>0.58586805555555554</v>
      </c>
      <c r="CJ101" s="47" t="str">
        <f t="shared" si="455"/>
        <v>15</v>
      </c>
      <c r="CK101" s="47" t="str">
        <f t="shared" si="456"/>
        <v>06</v>
      </c>
      <c r="CL101" s="47" t="str">
        <f t="shared" si="457"/>
        <v>23</v>
      </c>
      <c r="CM101" s="48" t="s">
        <v>782</v>
      </c>
      <c r="CN101" s="119" t="str">
        <f t="shared" si="458"/>
        <v>15:06:23</v>
      </c>
      <c r="CO101" s="47" t="str">
        <f t="shared" si="459"/>
        <v>15</v>
      </c>
      <c r="CP101" s="47" t="str">
        <f t="shared" si="460"/>
        <v>22</v>
      </c>
      <c r="CQ101" s="47" t="str">
        <f t="shared" si="461"/>
        <v>07</v>
      </c>
      <c r="CR101" s="48" t="s">
        <v>783</v>
      </c>
      <c r="CS101" s="119" t="str">
        <f t="shared" si="462"/>
        <v>15:22:07</v>
      </c>
      <c r="CT101" s="107">
        <f t="shared" ref="CT101:CT107" si="472">CN101-CI101</f>
        <v>4.3564814814814778E-2</v>
      </c>
      <c r="CU101" s="366">
        <f t="shared" ref="CU101:CU107" si="473">CS101-CN101</f>
        <v>1.0925925925926006E-2</v>
      </c>
      <c r="CV101" s="107">
        <f t="shared" ref="CV101:CV107" si="474">CS101-CN101+CT101</f>
        <v>5.4490740740740784E-2</v>
      </c>
      <c r="CW101" s="52">
        <f t="shared" ref="CW101:CW107" si="475">$CI$3/(MINUTE(CT101)/60+HOUR(CT101)+SECOND(CT101)/3600)</f>
        <v>19.128586609989373</v>
      </c>
      <c r="CX101" s="52">
        <f t="shared" ref="CX101:CX107" si="476">$CI$3/(MINUTE(CV101)/60+HOUR(CV101)+SECOND(CV101)/3600)</f>
        <v>15.293118096856412</v>
      </c>
      <c r="CY101" s="58"/>
      <c r="CZ101" s="121">
        <f t="shared" si="465"/>
        <v>15.509442090902564</v>
      </c>
      <c r="DA101" s="428">
        <f t="shared" si="466"/>
        <v>17.788026023223257</v>
      </c>
      <c r="DB101" s="61">
        <f t="shared" si="467"/>
        <v>0.14054398148148145</v>
      </c>
      <c r="DC101" s="61">
        <f t="shared" si="468"/>
        <v>0.16119212962962964</v>
      </c>
      <c r="DD101" s="6"/>
      <c r="DE101" s="63">
        <v>60</v>
      </c>
      <c r="DF101" s="64">
        <f t="shared" ref="DF101:DF107" si="477">MINUTE(DB101)/60+HOUR(DB101)+SECOND(DB101)/3600</f>
        <v>3.3730555555555557</v>
      </c>
      <c r="DG101" s="64">
        <f t="shared" ref="DG101:DG107" si="478">MINUTE(DC101)/60+HOUR(DC101)+SECOND(DC101)/3600</f>
        <v>3.868611111111111</v>
      </c>
      <c r="DH101" s="16">
        <f>DH100-5</f>
        <v>195</v>
      </c>
      <c r="DI101" s="16">
        <f>-(SECOND(CS101-$CS$100)/60+MINUTE(CS101-$CS$100)+HOUR(CS101-$CS$100)*60)</f>
        <v>-6.5666666666666664</v>
      </c>
      <c r="DJ101" s="65">
        <f t="shared" ref="DJ101:DJ107" si="479">IF((DE101+DH101+DI101)&lt;DE101,DE101,DE101+DH101+DI101)</f>
        <v>248.43333333333334</v>
      </c>
      <c r="DK101" s="65">
        <f t="shared" ref="DK101:DK107" si="480">IF(CN101&gt;$DE$99,0,DJ101)</f>
        <v>248.43333333333334</v>
      </c>
      <c r="DL101" s="65">
        <f t="shared" si="469"/>
        <v>248.43333333333334</v>
      </c>
      <c r="DM101" s="65">
        <f t="shared" si="470"/>
        <v>248.43333333333334</v>
      </c>
      <c r="DN101" s="65">
        <f t="shared" si="471"/>
        <v>248.43333333333334</v>
      </c>
      <c r="DO101" s="65">
        <f t="shared" ref="DO101:DO103" si="481">IF((BO101&gt;$DM$7),0,DK101)</f>
        <v>248.43333333333334</v>
      </c>
      <c r="DP101" s="65">
        <f t="shared" ref="DP101:DP103" si="482">IF((CE101&gt;$DN$7),0,DK101)</f>
        <v>248.43333333333334</v>
      </c>
      <c r="DQ101" s="65">
        <f t="shared" ref="DQ101:DQ103" si="483">IF((CU101&gt;$DM$7),0,DK101)</f>
        <v>248.43333333333334</v>
      </c>
      <c r="DR101" s="134">
        <f t="shared" ref="DR101:DR104" si="484">DL101*DM101*DN101*DO101*DP101*DQ101/DL101/DM101/DN101/DP101/DQ101</f>
        <v>248.43333333333334</v>
      </c>
      <c r="DS101" s="66"/>
    </row>
    <row r="102" spans="1:123" s="67" customFormat="1">
      <c r="A102" s="212">
        <f t="shared" ref="A102:A107" si="485">A101+1</f>
        <v>3</v>
      </c>
      <c r="B102" s="80">
        <v>60</v>
      </c>
      <c r="C102" s="102">
        <v>208</v>
      </c>
      <c r="D102" s="103" t="s">
        <v>345</v>
      </c>
      <c r="E102" s="104" t="s">
        <v>346</v>
      </c>
      <c r="F102" s="286" t="s">
        <v>459</v>
      </c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295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24">
        <v>0.4375</v>
      </c>
      <c r="BD102" s="47" t="str">
        <f t="shared" si="427"/>
        <v>11</v>
      </c>
      <c r="BE102" s="47" t="str">
        <f t="shared" si="428"/>
        <v>48</v>
      </c>
      <c r="BF102" s="47" t="str">
        <f t="shared" si="429"/>
        <v>28</v>
      </c>
      <c r="BG102" s="48" t="s">
        <v>620</v>
      </c>
      <c r="BH102" s="49" t="str">
        <f t="shared" si="430"/>
        <v>11:48:28</v>
      </c>
      <c r="BI102" s="47" t="str">
        <f t="shared" si="431"/>
        <v>11</v>
      </c>
      <c r="BJ102" s="47" t="str">
        <f t="shared" si="432"/>
        <v>55</v>
      </c>
      <c r="BK102" s="47" t="str">
        <f t="shared" si="433"/>
        <v>07</v>
      </c>
      <c r="BL102" s="320">
        <v>115507</v>
      </c>
      <c r="BM102" s="49" t="str">
        <f t="shared" si="434"/>
        <v>11:55:07</v>
      </c>
      <c r="BN102" s="50">
        <f t="shared" si="435"/>
        <v>5.4490740740740728E-2</v>
      </c>
      <c r="BO102" s="57">
        <f t="shared" si="436"/>
        <v>4.6180555555556113E-3</v>
      </c>
      <c r="BP102" s="50">
        <f t="shared" si="437"/>
        <v>5.910879629629634E-2</v>
      </c>
      <c r="BQ102" s="52">
        <f t="shared" si="438"/>
        <v>15.293118096856412</v>
      </c>
      <c r="BR102" s="52">
        <f t="shared" si="439"/>
        <v>14.098296455844917</v>
      </c>
      <c r="BS102" s="106">
        <f t="shared" si="440"/>
        <v>0.51744212962962965</v>
      </c>
      <c r="BT102" s="47" t="str">
        <f t="shared" si="441"/>
        <v>13</v>
      </c>
      <c r="BU102" s="47" t="str">
        <f t="shared" si="442"/>
        <v>51</v>
      </c>
      <c r="BV102" s="47" t="str">
        <f t="shared" si="443"/>
        <v>46</v>
      </c>
      <c r="BW102" s="48" t="s">
        <v>675</v>
      </c>
      <c r="BX102" s="49" t="str">
        <f t="shared" si="444"/>
        <v>13:51:46</v>
      </c>
      <c r="BY102" s="47" t="str">
        <f t="shared" si="445"/>
        <v>14</v>
      </c>
      <c r="BZ102" s="47" t="str">
        <f t="shared" si="446"/>
        <v>00</v>
      </c>
      <c r="CA102" s="47" t="str">
        <f t="shared" si="447"/>
        <v>02</v>
      </c>
      <c r="CB102" s="48" t="s">
        <v>676</v>
      </c>
      <c r="CC102" s="49" t="str">
        <f t="shared" si="448"/>
        <v>14:00:02</v>
      </c>
      <c r="CD102" s="107">
        <f t="shared" si="449"/>
        <v>6.0173611111111081E-2</v>
      </c>
      <c r="CE102" s="109">
        <f t="shared" si="450"/>
        <v>5.7407407407407129E-3</v>
      </c>
      <c r="CF102" s="107">
        <f t="shared" si="451"/>
        <v>6.5914351851851793E-2</v>
      </c>
      <c r="CG102" s="52">
        <f t="shared" si="452"/>
        <v>13.848817080207732</v>
      </c>
      <c r="CH102" s="52">
        <f t="shared" si="453"/>
        <v>12.642669007901668</v>
      </c>
      <c r="CI102" s="108">
        <f t="shared" si="454"/>
        <v>0.60418981481481482</v>
      </c>
      <c r="CJ102" s="47" t="str">
        <f t="shared" si="455"/>
        <v>15</v>
      </c>
      <c r="CK102" s="47" t="str">
        <f t="shared" si="456"/>
        <v>50</v>
      </c>
      <c r="CL102" s="47" t="str">
        <f t="shared" si="457"/>
        <v>55</v>
      </c>
      <c r="CM102" s="48" t="s">
        <v>861</v>
      </c>
      <c r="CN102" s="119" t="str">
        <f t="shared" si="458"/>
        <v>15:50:55</v>
      </c>
      <c r="CO102" s="47" t="str">
        <f t="shared" si="459"/>
        <v>16</v>
      </c>
      <c r="CP102" s="47" t="str">
        <f t="shared" si="460"/>
        <v>03</v>
      </c>
      <c r="CQ102" s="47" t="str">
        <f t="shared" si="461"/>
        <v>16</v>
      </c>
      <c r="CR102" s="48" t="s">
        <v>862</v>
      </c>
      <c r="CS102" s="119" t="str">
        <f t="shared" si="462"/>
        <v>16:03:16</v>
      </c>
      <c r="CT102" s="107">
        <f t="shared" si="472"/>
        <v>5.6168981481481528E-2</v>
      </c>
      <c r="CU102" s="366">
        <f t="shared" si="473"/>
        <v>8.5763888888888973E-3</v>
      </c>
      <c r="CV102" s="107">
        <f t="shared" si="474"/>
        <v>6.4745370370370425E-2</v>
      </c>
      <c r="CW102" s="52">
        <f t="shared" si="475"/>
        <v>14.836183803832681</v>
      </c>
      <c r="CX102" s="52">
        <f t="shared" si="476"/>
        <v>12.870933142652843</v>
      </c>
      <c r="CY102" s="58"/>
      <c r="CZ102" s="121">
        <f t="shared" si="465"/>
        <v>13.173944864601124</v>
      </c>
      <c r="DA102" s="421">
        <f t="shared" si="466"/>
        <v>14.634146341463415</v>
      </c>
      <c r="DB102" s="61">
        <f t="shared" si="467"/>
        <v>0.17083333333333334</v>
      </c>
      <c r="DC102" s="61">
        <f t="shared" si="468"/>
        <v>0.18976851851851856</v>
      </c>
      <c r="DD102" s="6"/>
      <c r="DE102" s="63">
        <v>60</v>
      </c>
      <c r="DF102" s="64">
        <f t="shared" si="477"/>
        <v>4.0999999999999996</v>
      </c>
      <c r="DG102" s="64">
        <f t="shared" si="478"/>
        <v>4.5544444444444441</v>
      </c>
      <c r="DH102" s="16">
        <f t="shared" ref="DH102:DH107" si="486">DH101-5</f>
        <v>190</v>
      </c>
      <c r="DI102" s="16">
        <f t="shared" ref="DI102:DI107" si="487">-(SECOND(CS102-$CS$100)/60+MINUTE(CS102-$CS$100)+HOUR(CS102-$CS$100)*60)</f>
        <v>-47.716666666666669</v>
      </c>
      <c r="DJ102" s="65">
        <f t="shared" si="479"/>
        <v>202.28333333333333</v>
      </c>
      <c r="DK102" s="65">
        <f t="shared" si="480"/>
        <v>202.28333333333333</v>
      </c>
      <c r="DL102" s="65">
        <f t="shared" si="469"/>
        <v>202.28333333333333</v>
      </c>
      <c r="DM102" s="65">
        <f t="shared" si="470"/>
        <v>202.28333333333333</v>
      </c>
      <c r="DN102" s="65">
        <f t="shared" si="471"/>
        <v>202.28333333333333</v>
      </c>
      <c r="DO102" s="65">
        <f t="shared" si="481"/>
        <v>202.28333333333333</v>
      </c>
      <c r="DP102" s="65">
        <f t="shared" si="482"/>
        <v>202.28333333333333</v>
      </c>
      <c r="DQ102" s="65">
        <f t="shared" si="483"/>
        <v>202.28333333333333</v>
      </c>
      <c r="DR102" s="134">
        <f t="shared" si="484"/>
        <v>202.28333333333333</v>
      </c>
      <c r="DS102" s="66"/>
    </row>
    <row r="103" spans="1:123" s="67" customFormat="1">
      <c r="A103" s="212">
        <f t="shared" si="485"/>
        <v>4</v>
      </c>
      <c r="B103" s="80">
        <v>60</v>
      </c>
      <c r="C103" s="102">
        <v>246</v>
      </c>
      <c r="D103" s="103" t="s">
        <v>347</v>
      </c>
      <c r="E103" s="104" t="s">
        <v>348</v>
      </c>
      <c r="F103" s="286" t="s">
        <v>459</v>
      </c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295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24">
        <f>BC102</f>
        <v>0.4375</v>
      </c>
      <c r="BD103" s="47" t="str">
        <f t="shared" si="427"/>
        <v>11</v>
      </c>
      <c r="BE103" s="47" t="str">
        <f t="shared" si="428"/>
        <v>49</v>
      </c>
      <c r="BF103" s="47" t="str">
        <f t="shared" si="429"/>
        <v>37</v>
      </c>
      <c r="BG103" s="48" t="s">
        <v>626</v>
      </c>
      <c r="BH103" s="49" t="str">
        <f t="shared" si="430"/>
        <v>11:49:37</v>
      </c>
      <c r="BI103" s="47" t="str">
        <f t="shared" si="431"/>
        <v>11</v>
      </c>
      <c r="BJ103" s="47" t="str">
        <f t="shared" si="432"/>
        <v>58</v>
      </c>
      <c r="BK103" s="47" t="str">
        <f t="shared" si="433"/>
        <v>14</v>
      </c>
      <c r="BL103" s="320">
        <v>115814</v>
      </c>
      <c r="BM103" s="49" t="str">
        <f t="shared" si="434"/>
        <v>11:58:14</v>
      </c>
      <c r="BN103" s="50">
        <f t="shared" si="435"/>
        <v>5.5289351851851853E-2</v>
      </c>
      <c r="BO103" s="57">
        <f t="shared" si="436"/>
        <v>5.9837962962963065E-3</v>
      </c>
      <c r="BP103" s="50">
        <f t="shared" si="437"/>
        <v>6.127314814814816E-2</v>
      </c>
      <c r="BQ103" s="52">
        <f t="shared" si="438"/>
        <v>15.072221059242201</v>
      </c>
      <c r="BR103" s="52">
        <f t="shared" si="439"/>
        <v>13.600302228938419</v>
      </c>
      <c r="BS103" s="106">
        <f t="shared" si="440"/>
        <v>0.51960648148148147</v>
      </c>
      <c r="BT103" s="47" t="str">
        <f t="shared" si="441"/>
        <v>13</v>
      </c>
      <c r="BU103" s="47" t="str">
        <f t="shared" si="442"/>
        <v>50</v>
      </c>
      <c r="BV103" s="47" t="str">
        <f t="shared" si="443"/>
        <v>15</v>
      </c>
      <c r="BW103" s="48" t="s">
        <v>677</v>
      </c>
      <c r="BX103" s="49" t="str">
        <f t="shared" si="444"/>
        <v>13:50:15</v>
      </c>
      <c r="BY103" s="47" t="str">
        <f t="shared" si="445"/>
        <v>14</v>
      </c>
      <c r="BZ103" s="47" t="str">
        <f t="shared" si="446"/>
        <v>01</v>
      </c>
      <c r="CA103" s="47" t="str">
        <f t="shared" si="447"/>
        <v>20</v>
      </c>
      <c r="CB103" s="48" t="s">
        <v>678</v>
      </c>
      <c r="CC103" s="49" t="str">
        <f t="shared" si="448"/>
        <v>14:01:20</v>
      </c>
      <c r="CD103" s="107">
        <f t="shared" si="449"/>
        <v>5.6956018518518503E-2</v>
      </c>
      <c r="CE103" s="109">
        <f t="shared" si="450"/>
        <v>7.6967592592592782E-3</v>
      </c>
      <c r="CF103" s="107">
        <f t="shared" si="451"/>
        <v>6.4652777777777781E-2</v>
      </c>
      <c r="CG103" s="52">
        <f t="shared" si="452"/>
        <v>14.631172525909367</v>
      </c>
      <c r="CH103" s="52">
        <f t="shared" si="453"/>
        <v>12.889366272824919</v>
      </c>
      <c r="CI103" s="108">
        <f t="shared" si="454"/>
        <v>0.60509259259259263</v>
      </c>
      <c r="CJ103" s="47" t="str">
        <f t="shared" si="455"/>
        <v>15</v>
      </c>
      <c r="CK103" s="47" t="str">
        <f t="shared" si="456"/>
        <v>49</v>
      </c>
      <c r="CL103" s="47" t="str">
        <f t="shared" si="457"/>
        <v>35</v>
      </c>
      <c r="CM103" s="48" t="s">
        <v>863</v>
      </c>
      <c r="CN103" s="119" t="str">
        <f t="shared" si="458"/>
        <v>15:49:35</v>
      </c>
      <c r="CO103" s="47" t="str">
        <f t="shared" si="459"/>
        <v>16</v>
      </c>
      <c r="CP103" s="47" t="str">
        <f t="shared" si="460"/>
        <v>04</v>
      </c>
      <c r="CQ103" s="47" t="str">
        <f t="shared" si="461"/>
        <v>40</v>
      </c>
      <c r="CR103" s="48" t="s">
        <v>864</v>
      </c>
      <c r="CS103" s="119" t="str">
        <f t="shared" si="462"/>
        <v>16:04:40</v>
      </c>
      <c r="CT103" s="107">
        <f t="shared" si="472"/>
        <v>5.4340277777777724E-2</v>
      </c>
      <c r="CU103" s="366">
        <f t="shared" si="473"/>
        <v>1.0474537037037157E-2</v>
      </c>
      <c r="CV103" s="107">
        <f t="shared" si="474"/>
        <v>6.4814814814814881E-2</v>
      </c>
      <c r="CW103" s="52">
        <f t="shared" si="475"/>
        <v>15.335463258785943</v>
      </c>
      <c r="CX103" s="52">
        <f t="shared" si="476"/>
        <v>12.857142857142858</v>
      </c>
      <c r="CY103" s="58"/>
      <c r="CZ103" s="121">
        <f t="shared" si="465"/>
        <v>13.106796116504855</v>
      </c>
      <c r="DA103" s="421">
        <f t="shared" si="466"/>
        <v>15.007295212950739</v>
      </c>
      <c r="DB103" s="61">
        <f t="shared" si="467"/>
        <v>0.16658564814814808</v>
      </c>
      <c r="DC103" s="61">
        <f t="shared" si="468"/>
        <v>0.19074074074074082</v>
      </c>
      <c r="DD103" s="6"/>
      <c r="DE103" s="63">
        <v>60</v>
      </c>
      <c r="DF103" s="64">
        <f t="shared" si="477"/>
        <v>3.9980555555555557</v>
      </c>
      <c r="DG103" s="64">
        <f t="shared" si="478"/>
        <v>4.5777777777777775</v>
      </c>
      <c r="DH103" s="16">
        <f t="shared" si="486"/>
        <v>185</v>
      </c>
      <c r="DI103" s="16">
        <f t="shared" si="487"/>
        <v>-49.116666666666667</v>
      </c>
      <c r="DJ103" s="65">
        <f t="shared" si="479"/>
        <v>195.88333333333333</v>
      </c>
      <c r="DK103" s="65">
        <f t="shared" si="480"/>
        <v>195.88333333333333</v>
      </c>
      <c r="DL103" s="65">
        <f t="shared" si="469"/>
        <v>195.88333333333333</v>
      </c>
      <c r="DM103" s="65">
        <f t="shared" si="470"/>
        <v>195.88333333333333</v>
      </c>
      <c r="DN103" s="65">
        <f t="shared" si="471"/>
        <v>195.88333333333333</v>
      </c>
      <c r="DO103" s="65">
        <f t="shared" si="481"/>
        <v>195.88333333333333</v>
      </c>
      <c r="DP103" s="65">
        <f t="shared" si="482"/>
        <v>195.88333333333333</v>
      </c>
      <c r="DQ103" s="65">
        <f t="shared" si="483"/>
        <v>195.88333333333333</v>
      </c>
      <c r="DR103" s="134">
        <f t="shared" si="484"/>
        <v>195.8833333333333</v>
      </c>
      <c r="DS103" s="66"/>
    </row>
    <row r="104" spans="1:123" s="67" customFormat="1">
      <c r="A104" s="212">
        <f t="shared" si="485"/>
        <v>5</v>
      </c>
      <c r="B104" s="80">
        <v>60</v>
      </c>
      <c r="C104" s="102">
        <v>203</v>
      </c>
      <c r="D104" s="103" t="s">
        <v>428</v>
      </c>
      <c r="E104" s="104" t="s">
        <v>429</v>
      </c>
      <c r="F104" s="286" t="s">
        <v>459</v>
      </c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295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24">
        <f>BC103</f>
        <v>0.4375</v>
      </c>
      <c r="BD104" s="47" t="str">
        <f t="shared" si="427"/>
        <v>12</v>
      </c>
      <c r="BE104" s="47" t="str">
        <f t="shared" si="428"/>
        <v>08</v>
      </c>
      <c r="BF104" s="47" t="str">
        <f t="shared" si="429"/>
        <v>53</v>
      </c>
      <c r="BG104" s="48" t="s">
        <v>630</v>
      </c>
      <c r="BH104" s="49" t="str">
        <f t="shared" si="430"/>
        <v>12:08:53</v>
      </c>
      <c r="BI104" s="47" t="str">
        <f t="shared" si="431"/>
        <v>12</v>
      </c>
      <c r="BJ104" s="47" t="str">
        <f t="shared" si="432"/>
        <v>14</v>
      </c>
      <c r="BK104" s="47" t="str">
        <f t="shared" si="433"/>
        <v>15</v>
      </c>
      <c r="BL104" s="320">
        <v>121415</v>
      </c>
      <c r="BM104" s="49" t="str">
        <f t="shared" si="434"/>
        <v>12:14:15</v>
      </c>
      <c r="BN104" s="50">
        <f t="shared" si="435"/>
        <v>6.8668981481481484E-2</v>
      </c>
      <c r="BO104" s="57">
        <f t="shared" si="436"/>
        <v>3.7268518518518423E-3</v>
      </c>
      <c r="BP104" s="50">
        <f t="shared" si="437"/>
        <v>7.2395833333333326E-2</v>
      </c>
      <c r="BQ104" s="52">
        <f t="shared" si="438"/>
        <v>12.135513231080397</v>
      </c>
      <c r="BR104" s="52">
        <f t="shared" si="439"/>
        <v>11.510791366906474</v>
      </c>
      <c r="BS104" s="106">
        <f t="shared" si="440"/>
        <v>0.5307291666666667</v>
      </c>
      <c r="BT104" s="47" t="str">
        <f t="shared" si="441"/>
        <v>14</v>
      </c>
      <c r="BU104" s="47" t="str">
        <f t="shared" si="442"/>
        <v>10</v>
      </c>
      <c r="BV104" s="47" t="str">
        <f t="shared" si="443"/>
        <v>19</v>
      </c>
      <c r="BW104" s="48" t="s">
        <v>690</v>
      </c>
      <c r="BX104" s="49" t="str">
        <f t="shared" si="444"/>
        <v>14:10:19</v>
      </c>
      <c r="BY104" s="47" t="str">
        <f t="shared" si="445"/>
        <v>14</v>
      </c>
      <c r="BZ104" s="47" t="str">
        <f t="shared" si="446"/>
        <v>15</v>
      </c>
      <c r="CA104" s="47" t="str">
        <f t="shared" si="447"/>
        <v>35</v>
      </c>
      <c r="CB104" s="48" t="s">
        <v>691</v>
      </c>
      <c r="CC104" s="49" t="str">
        <f t="shared" si="448"/>
        <v>14:15:35</v>
      </c>
      <c r="CD104" s="107">
        <f t="shared" si="449"/>
        <v>5.9768518518518499E-2</v>
      </c>
      <c r="CE104" s="109">
        <f t="shared" si="450"/>
        <v>3.657407407407387E-3</v>
      </c>
      <c r="CF104" s="107">
        <f t="shared" si="451"/>
        <v>6.3425925925925886E-2</v>
      </c>
      <c r="CG104" s="52">
        <f t="shared" si="452"/>
        <v>13.942680092951202</v>
      </c>
      <c r="CH104" s="52">
        <f t="shared" si="453"/>
        <v>13.138686131386862</v>
      </c>
      <c r="CI104" s="108">
        <f t="shared" si="454"/>
        <v>0.61498842592592595</v>
      </c>
      <c r="CJ104" s="47" t="str">
        <f t="shared" si="455"/>
        <v>16</v>
      </c>
      <c r="CK104" s="47" t="str">
        <f t="shared" si="456"/>
        <v>17</v>
      </c>
      <c r="CL104" s="47" t="str">
        <f t="shared" si="457"/>
        <v>16</v>
      </c>
      <c r="CM104" s="48" t="s">
        <v>956</v>
      </c>
      <c r="CN104" s="119" t="str">
        <f t="shared" si="458"/>
        <v>16:17:16</v>
      </c>
      <c r="CO104" s="47" t="str">
        <f t="shared" si="459"/>
        <v>16</v>
      </c>
      <c r="CP104" s="47" t="str">
        <f t="shared" si="460"/>
        <v>21</v>
      </c>
      <c r="CQ104" s="47" t="str">
        <f t="shared" si="461"/>
        <v>13</v>
      </c>
      <c r="CR104" s="48" t="s">
        <v>1014</v>
      </c>
      <c r="CS104" s="119" t="str">
        <f t="shared" si="462"/>
        <v>16:21:13</v>
      </c>
      <c r="CT104" s="107">
        <f t="shared" si="472"/>
        <v>6.3668981481481368E-2</v>
      </c>
      <c r="CU104" s="366">
        <f t="shared" si="473"/>
        <v>2.7430555555556513E-3</v>
      </c>
      <c r="CV104" s="107">
        <f t="shared" si="474"/>
        <v>6.6412037037037019E-2</v>
      </c>
      <c r="CW104" s="52">
        <f t="shared" si="475"/>
        <v>13.088529358298493</v>
      </c>
      <c r="CX104" s="52">
        <f t="shared" si="476"/>
        <v>12.54792610665737</v>
      </c>
      <c r="CY104" s="58"/>
      <c r="CZ104" s="121">
        <f t="shared" si="465"/>
        <v>12.361929834601959</v>
      </c>
      <c r="DA104" s="421">
        <f t="shared" si="466"/>
        <v>13.0136160983251</v>
      </c>
      <c r="DB104" s="61">
        <f t="shared" si="467"/>
        <v>0.19210648148148135</v>
      </c>
      <c r="DC104" s="61">
        <f t="shared" si="468"/>
        <v>0.20223379629629623</v>
      </c>
      <c r="DD104" s="6"/>
      <c r="DE104" s="63">
        <v>60</v>
      </c>
      <c r="DF104" s="64">
        <f t="shared" si="477"/>
        <v>4.6105555555555551</v>
      </c>
      <c r="DG104" s="64">
        <f t="shared" si="478"/>
        <v>4.8536111111111104</v>
      </c>
      <c r="DH104" s="16">
        <f t="shared" si="486"/>
        <v>180</v>
      </c>
      <c r="DI104" s="16">
        <f t="shared" si="487"/>
        <v>-65.666666666666671</v>
      </c>
      <c r="DJ104" s="65">
        <f t="shared" si="479"/>
        <v>174.33333333333331</v>
      </c>
      <c r="DK104" s="65">
        <f t="shared" si="480"/>
        <v>174.33333333333331</v>
      </c>
      <c r="DL104" s="65">
        <f t="shared" ref="DL104:DL107" si="488">IF((S104&gt;$DN$7),0,DK104)</f>
        <v>174.33333333333331</v>
      </c>
      <c r="DM104" s="65">
        <f t="shared" ref="DM104:DM107" si="489">IF((AI104&gt;$DN$7),0,DK104)</f>
        <v>174.33333333333331</v>
      </c>
      <c r="DN104" s="65">
        <f t="shared" ref="DN104:DN107" si="490">IF((AY104&gt;$DN$7),0,DK104)</f>
        <v>174.33333333333331</v>
      </c>
      <c r="DO104" s="65">
        <f t="shared" ref="DO104:DO107" si="491">IF((BO104&gt;$DM$7),0,DK104)</f>
        <v>174.33333333333331</v>
      </c>
      <c r="DP104" s="65">
        <f t="shared" ref="DP104:DP107" si="492">IF((CE104&gt;$DN$7),0,DK104)</f>
        <v>174.33333333333331</v>
      </c>
      <c r="DQ104" s="65">
        <f t="shared" ref="DQ104:DQ107" si="493">IF((CU104&gt;$DM$7),0,DK104)</f>
        <v>174.33333333333331</v>
      </c>
      <c r="DR104" s="134">
        <f t="shared" si="484"/>
        <v>174.33333333333334</v>
      </c>
      <c r="DS104" s="66"/>
    </row>
    <row r="105" spans="1:123" s="355" customFormat="1">
      <c r="A105" s="417">
        <f t="shared" si="485"/>
        <v>6</v>
      </c>
      <c r="B105" s="357">
        <v>60</v>
      </c>
      <c r="C105" s="360">
        <v>548</v>
      </c>
      <c r="D105" s="361" t="s">
        <v>420</v>
      </c>
      <c r="E105" s="362" t="s">
        <v>421</v>
      </c>
      <c r="F105" s="376" t="s">
        <v>459</v>
      </c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87"/>
      <c r="AG105" s="335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  <c r="AU105" s="335"/>
      <c r="AV105" s="335"/>
      <c r="AW105" s="335"/>
      <c r="AX105" s="335"/>
      <c r="AY105" s="335"/>
      <c r="AZ105" s="335"/>
      <c r="BA105" s="335"/>
      <c r="BB105" s="335"/>
      <c r="BC105" s="395">
        <v>0.4375</v>
      </c>
      <c r="BD105" s="337" t="str">
        <f t="shared" si="427"/>
        <v>12</v>
      </c>
      <c r="BE105" s="337" t="str">
        <f t="shared" si="428"/>
        <v>09</v>
      </c>
      <c r="BF105" s="337" t="str">
        <f t="shared" si="429"/>
        <v>34</v>
      </c>
      <c r="BG105" s="338" t="s">
        <v>632</v>
      </c>
      <c r="BH105" s="339" t="str">
        <f t="shared" si="430"/>
        <v>12:09:34</v>
      </c>
      <c r="BI105" s="337" t="str">
        <f t="shared" si="431"/>
        <v>12</v>
      </c>
      <c r="BJ105" s="337" t="str">
        <f t="shared" si="432"/>
        <v>16</v>
      </c>
      <c r="BK105" s="337" t="str">
        <f t="shared" si="433"/>
        <v>26</v>
      </c>
      <c r="BL105" s="344">
        <v>121626</v>
      </c>
      <c r="BM105" s="339" t="str">
        <f t="shared" si="434"/>
        <v>12:16:26</v>
      </c>
      <c r="BN105" s="340">
        <f t="shared" si="435"/>
        <v>6.9143518518518521E-2</v>
      </c>
      <c r="BO105" s="340">
        <f t="shared" si="436"/>
        <v>4.7685185185185608E-3</v>
      </c>
      <c r="BP105" s="340">
        <f t="shared" si="437"/>
        <v>7.3912037037037082E-2</v>
      </c>
      <c r="BQ105" s="341">
        <f t="shared" si="438"/>
        <v>12.052226314027454</v>
      </c>
      <c r="BR105" s="341">
        <f t="shared" si="439"/>
        <v>11.274663326025681</v>
      </c>
      <c r="BS105" s="342">
        <f t="shared" si="440"/>
        <v>0.53224537037037045</v>
      </c>
      <c r="BT105" s="337" t="str">
        <f t="shared" si="441"/>
        <v>14</v>
      </c>
      <c r="BU105" s="337" t="str">
        <f t="shared" si="442"/>
        <v>28</v>
      </c>
      <c r="BV105" s="337" t="str">
        <f t="shared" si="443"/>
        <v>08</v>
      </c>
      <c r="BW105" s="338" t="s">
        <v>705</v>
      </c>
      <c r="BX105" s="339" t="str">
        <f t="shared" si="444"/>
        <v>14:28:08</v>
      </c>
      <c r="BY105" s="337" t="str">
        <f t="shared" si="445"/>
        <v>14</v>
      </c>
      <c r="BZ105" s="337" t="str">
        <f t="shared" si="446"/>
        <v>34</v>
      </c>
      <c r="CA105" s="337" t="str">
        <f t="shared" si="447"/>
        <v>00</v>
      </c>
      <c r="CB105" s="338" t="s">
        <v>706</v>
      </c>
      <c r="CC105" s="339" t="str">
        <f t="shared" si="448"/>
        <v>14:34:00</v>
      </c>
      <c r="CD105" s="366">
        <f t="shared" si="449"/>
        <v>7.0624999999999938E-2</v>
      </c>
      <c r="CE105" s="366">
        <f t="shared" si="450"/>
        <v>4.0740740740740078E-3</v>
      </c>
      <c r="CF105" s="366">
        <f t="shared" si="451"/>
        <v>7.4699074074073946E-2</v>
      </c>
      <c r="CG105" s="341">
        <f t="shared" si="452"/>
        <v>11.799410029498524</v>
      </c>
      <c r="CH105" s="341">
        <f t="shared" si="453"/>
        <v>11.155872327238923</v>
      </c>
      <c r="CI105" s="323">
        <f t="shared" si="454"/>
        <v>0.62777777777777777</v>
      </c>
      <c r="CJ105" s="337" t="str">
        <f t="shared" si="455"/>
        <v>16</v>
      </c>
      <c r="CK105" s="337" t="str">
        <f t="shared" si="456"/>
        <v>51</v>
      </c>
      <c r="CL105" s="337" t="str">
        <f t="shared" si="457"/>
        <v>46</v>
      </c>
      <c r="CM105" s="338" t="s">
        <v>959</v>
      </c>
      <c r="CN105" s="381" t="str">
        <f t="shared" si="458"/>
        <v>16:51:46</v>
      </c>
      <c r="CO105" s="337" t="str">
        <f t="shared" si="459"/>
        <v>16</v>
      </c>
      <c r="CP105" s="337" t="str">
        <f t="shared" si="460"/>
        <v>58</v>
      </c>
      <c r="CQ105" s="337" t="str">
        <f t="shared" si="461"/>
        <v>32</v>
      </c>
      <c r="CR105" s="338" t="s">
        <v>960</v>
      </c>
      <c r="CS105" s="381" t="str">
        <f t="shared" si="462"/>
        <v>16:58:32</v>
      </c>
      <c r="CT105" s="366">
        <f t="shared" si="472"/>
        <v>7.4837962962963078E-2</v>
      </c>
      <c r="CU105" s="366">
        <f t="shared" si="473"/>
        <v>4.6990740740739945E-3</v>
      </c>
      <c r="CV105" s="366">
        <f t="shared" si="474"/>
        <v>7.9537037037037073E-2</v>
      </c>
      <c r="CW105" s="341">
        <f t="shared" si="475"/>
        <v>11.135168574079803</v>
      </c>
      <c r="CX105" s="341">
        <f t="shared" si="476"/>
        <v>10.477299185098952</v>
      </c>
      <c r="CY105" s="346"/>
      <c r="CZ105" s="543">
        <f t="shared" si="465"/>
        <v>10.957792207792208</v>
      </c>
      <c r="DA105" s="368">
        <f t="shared" si="466"/>
        <v>11.64922877790961</v>
      </c>
      <c r="DB105" s="348">
        <f t="shared" si="467"/>
        <v>0.21460648148148154</v>
      </c>
      <c r="DC105" s="348">
        <f t="shared" si="468"/>
        <v>0.2281481481481481</v>
      </c>
      <c r="DD105" s="373"/>
      <c r="DE105" s="350">
        <v>60</v>
      </c>
      <c r="DF105" s="351">
        <f t="shared" si="477"/>
        <v>5.150555555555556</v>
      </c>
      <c r="DG105" s="351">
        <f t="shared" si="478"/>
        <v>5.4755555555555553</v>
      </c>
      <c r="DH105" s="352">
        <f t="shared" si="486"/>
        <v>175</v>
      </c>
      <c r="DI105" s="352">
        <f t="shared" si="487"/>
        <v>-102.98333333333333</v>
      </c>
      <c r="DJ105" s="65">
        <f t="shared" si="479"/>
        <v>132.01666666666665</v>
      </c>
      <c r="DK105" s="65">
        <f t="shared" si="480"/>
        <v>0</v>
      </c>
      <c r="DL105" s="65">
        <f t="shared" si="488"/>
        <v>0</v>
      </c>
      <c r="DM105" s="65">
        <f t="shared" si="489"/>
        <v>0</v>
      </c>
      <c r="DN105" s="65">
        <f t="shared" si="490"/>
        <v>0</v>
      </c>
      <c r="DO105" s="65">
        <f t="shared" si="491"/>
        <v>0</v>
      </c>
      <c r="DP105" s="65">
        <f t="shared" si="492"/>
        <v>0</v>
      </c>
      <c r="DQ105" s="65">
        <f t="shared" si="493"/>
        <v>0</v>
      </c>
      <c r="DR105" s="358" t="s">
        <v>1095</v>
      </c>
    </row>
    <row r="106" spans="1:123" s="355" customFormat="1">
      <c r="A106" s="417">
        <f t="shared" si="485"/>
        <v>7</v>
      </c>
      <c r="B106" s="357">
        <v>60</v>
      </c>
      <c r="C106" s="360">
        <v>562</v>
      </c>
      <c r="D106" s="361" t="s">
        <v>426</v>
      </c>
      <c r="E106" s="362" t="s">
        <v>427</v>
      </c>
      <c r="F106" s="376" t="s">
        <v>1095</v>
      </c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87"/>
      <c r="AG106" s="335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  <c r="AS106" s="335"/>
      <c r="AT106" s="335"/>
      <c r="AU106" s="335"/>
      <c r="AV106" s="335"/>
      <c r="AW106" s="335"/>
      <c r="AX106" s="335"/>
      <c r="AY106" s="335"/>
      <c r="AZ106" s="335"/>
      <c r="BA106" s="335"/>
      <c r="BB106" s="335"/>
      <c r="BC106" s="395">
        <f>BC105</f>
        <v>0.4375</v>
      </c>
      <c r="BD106" s="337" t="str">
        <f t="shared" si="427"/>
        <v>12</v>
      </c>
      <c r="BE106" s="337" t="str">
        <f t="shared" si="428"/>
        <v>09</v>
      </c>
      <c r="BF106" s="337" t="str">
        <f t="shared" si="429"/>
        <v>35</v>
      </c>
      <c r="BG106" s="338" t="s">
        <v>631</v>
      </c>
      <c r="BH106" s="339" t="str">
        <f t="shared" si="430"/>
        <v>12:09:35</v>
      </c>
      <c r="BI106" s="337" t="str">
        <f t="shared" si="431"/>
        <v>12</v>
      </c>
      <c r="BJ106" s="337" t="str">
        <f t="shared" si="432"/>
        <v>13</v>
      </c>
      <c r="BK106" s="337" t="str">
        <f t="shared" si="433"/>
        <v>45</v>
      </c>
      <c r="BL106" s="344">
        <v>121345</v>
      </c>
      <c r="BM106" s="339" t="str">
        <f t="shared" si="434"/>
        <v>12:13:45</v>
      </c>
      <c r="BN106" s="340">
        <f t="shared" si="435"/>
        <v>6.915509259259256E-2</v>
      </c>
      <c r="BO106" s="340">
        <f t="shared" si="436"/>
        <v>2.8935185185184897E-3</v>
      </c>
      <c r="BP106" s="340">
        <f t="shared" si="437"/>
        <v>7.2048611111111049E-2</v>
      </c>
      <c r="BQ106" s="341">
        <f t="shared" si="438"/>
        <v>12.050209205020922</v>
      </c>
      <c r="BR106" s="341">
        <f t="shared" si="439"/>
        <v>11.566265060240964</v>
      </c>
      <c r="BS106" s="342">
        <f t="shared" si="440"/>
        <v>0.53038194444444442</v>
      </c>
      <c r="BT106" s="337" t="str">
        <f t="shared" si="441"/>
        <v>14</v>
      </c>
      <c r="BU106" s="337" t="str">
        <f t="shared" si="442"/>
        <v>28</v>
      </c>
      <c r="BV106" s="337" t="str">
        <f t="shared" si="443"/>
        <v>07</v>
      </c>
      <c r="BW106" s="338" t="s">
        <v>923</v>
      </c>
      <c r="BX106" s="339" t="str">
        <f t="shared" si="444"/>
        <v>14:28:07</v>
      </c>
      <c r="BY106" s="337" t="str">
        <f t="shared" si="445"/>
        <v>14</v>
      </c>
      <c r="BZ106" s="337" t="str">
        <f t="shared" si="446"/>
        <v>34</v>
      </c>
      <c r="CA106" s="337" t="str">
        <f t="shared" si="447"/>
        <v>25</v>
      </c>
      <c r="CB106" s="338" t="s">
        <v>924</v>
      </c>
      <c r="CC106" s="339" t="str">
        <f t="shared" si="448"/>
        <v>14:34:25</v>
      </c>
      <c r="CD106" s="366">
        <f t="shared" si="449"/>
        <v>7.247685185185182E-2</v>
      </c>
      <c r="CE106" s="366">
        <f t="shared" si="450"/>
        <v>4.3750000000000178E-3</v>
      </c>
      <c r="CF106" s="107">
        <f t="shared" si="451"/>
        <v>7.6851851851851838E-2</v>
      </c>
      <c r="CG106" s="52">
        <f t="shared" si="452"/>
        <v>11.497923985946981</v>
      </c>
      <c r="CH106" s="52">
        <f t="shared" si="453"/>
        <v>10.843373493975903</v>
      </c>
      <c r="CI106" s="108">
        <f t="shared" si="454"/>
        <v>0.62806712962962963</v>
      </c>
      <c r="CJ106" s="47" t="str">
        <f t="shared" si="455"/>
        <v>16</v>
      </c>
      <c r="CK106" s="47" t="str">
        <f t="shared" si="456"/>
        <v>51</v>
      </c>
      <c r="CL106" s="47" t="str">
        <f t="shared" si="457"/>
        <v>54</v>
      </c>
      <c r="CM106" s="48" t="s">
        <v>961</v>
      </c>
      <c r="CN106" s="119" t="str">
        <f t="shared" si="458"/>
        <v>16:51:54</v>
      </c>
      <c r="CO106" s="47" t="str">
        <f t="shared" si="459"/>
        <v>16</v>
      </c>
      <c r="CP106" s="47" t="str">
        <f t="shared" si="460"/>
        <v>56</v>
      </c>
      <c r="CQ106" s="47" t="str">
        <f t="shared" si="461"/>
        <v>49</v>
      </c>
      <c r="CR106" s="48" t="s">
        <v>962</v>
      </c>
      <c r="CS106" s="119" t="str">
        <f t="shared" si="462"/>
        <v>16:56:49</v>
      </c>
      <c r="CT106" s="107">
        <f t="shared" si="472"/>
        <v>7.464120370370364E-2</v>
      </c>
      <c r="CU106" s="366">
        <f t="shared" si="473"/>
        <v>3.4143518518519045E-3</v>
      </c>
      <c r="CV106" s="107">
        <f t="shared" si="474"/>
        <v>7.8055555555555545E-2</v>
      </c>
      <c r="CW106" s="52">
        <f t="shared" si="475"/>
        <v>11.164521631260662</v>
      </c>
      <c r="CX106" s="52">
        <f t="shared" si="476"/>
        <v>10.676156583629894</v>
      </c>
      <c r="CY106" s="58"/>
      <c r="CZ106" s="121">
        <f t="shared" si="465"/>
        <v>11.015350094344432</v>
      </c>
      <c r="DA106" s="421">
        <f t="shared" si="466"/>
        <v>11.55945627742695</v>
      </c>
      <c r="DB106" s="61">
        <f t="shared" si="467"/>
        <v>0.21627314814814802</v>
      </c>
      <c r="DC106" s="61">
        <f t="shared" si="468"/>
        <v>0.22695601851851843</v>
      </c>
      <c r="DD106" s="373"/>
      <c r="DE106" s="350">
        <v>60</v>
      </c>
      <c r="DF106" s="351">
        <f t="shared" si="477"/>
        <v>5.190555555555556</v>
      </c>
      <c r="DG106" s="351">
        <f t="shared" si="478"/>
        <v>5.446944444444445</v>
      </c>
      <c r="DH106" s="352">
        <f t="shared" si="486"/>
        <v>170</v>
      </c>
      <c r="DI106" s="352">
        <f t="shared" si="487"/>
        <v>-101.26666666666667</v>
      </c>
      <c r="DJ106" s="65">
        <f t="shared" si="479"/>
        <v>128.73333333333335</v>
      </c>
      <c r="DK106" s="65">
        <f t="shared" si="480"/>
        <v>0</v>
      </c>
      <c r="DL106" s="353">
        <f t="shared" si="488"/>
        <v>0</v>
      </c>
      <c r="DM106" s="353">
        <f t="shared" si="489"/>
        <v>0</v>
      </c>
      <c r="DN106" s="353">
        <f t="shared" si="490"/>
        <v>0</v>
      </c>
      <c r="DO106" s="353">
        <f t="shared" si="491"/>
        <v>0</v>
      </c>
      <c r="DP106" s="353">
        <f t="shared" si="492"/>
        <v>0</v>
      </c>
      <c r="DQ106" s="353">
        <f t="shared" si="493"/>
        <v>0</v>
      </c>
      <c r="DR106" s="358" t="s">
        <v>1095</v>
      </c>
    </row>
    <row r="107" spans="1:123" s="67" customFormat="1">
      <c r="A107" s="417">
        <f t="shared" si="485"/>
        <v>8</v>
      </c>
      <c r="B107" s="357">
        <v>60</v>
      </c>
      <c r="C107" s="360">
        <v>281</v>
      </c>
      <c r="D107" s="361" t="s">
        <v>424</v>
      </c>
      <c r="E107" s="362" t="s">
        <v>425</v>
      </c>
      <c r="F107" s="376" t="s">
        <v>1095</v>
      </c>
      <c r="G107" s="335"/>
      <c r="H107" s="335"/>
      <c r="I107" s="335"/>
      <c r="J107" s="335"/>
      <c r="K107" s="335"/>
      <c r="L107" s="335"/>
      <c r="M107" s="335"/>
      <c r="N107" s="335"/>
      <c r="O107" s="335"/>
      <c r="P107" s="335"/>
      <c r="Q107" s="335"/>
      <c r="R107" s="335"/>
      <c r="S107" s="335"/>
      <c r="T107" s="335"/>
      <c r="U107" s="335"/>
      <c r="V107" s="335"/>
      <c r="W107" s="335"/>
      <c r="X107" s="335"/>
      <c r="Y107" s="335"/>
      <c r="Z107" s="335"/>
      <c r="AA107" s="335"/>
      <c r="AB107" s="335"/>
      <c r="AC107" s="335"/>
      <c r="AD107" s="335"/>
      <c r="AE107" s="335"/>
      <c r="AF107" s="387"/>
      <c r="AG107" s="335"/>
      <c r="AH107" s="335"/>
      <c r="AI107" s="335"/>
      <c r="AJ107" s="335"/>
      <c r="AK107" s="335"/>
      <c r="AL107" s="335"/>
      <c r="AM107" s="335"/>
      <c r="AN107" s="335"/>
      <c r="AO107" s="335"/>
      <c r="AP107" s="335"/>
      <c r="AQ107" s="335"/>
      <c r="AR107" s="335"/>
      <c r="AS107" s="335"/>
      <c r="AT107" s="335"/>
      <c r="AU107" s="335"/>
      <c r="AV107" s="335"/>
      <c r="AW107" s="335"/>
      <c r="AX107" s="335"/>
      <c r="AY107" s="335"/>
      <c r="AZ107" s="335"/>
      <c r="BA107" s="335"/>
      <c r="BB107" s="335"/>
      <c r="BC107" s="395">
        <f>BC106</f>
        <v>0.4375</v>
      </c>
      <c r="BD107" s="337" t="str">
        <f t="shared" si="427"/>
        <v>12</v>
      </c>
      <c r="BE107" s="337" t="str">
        <f t="shared" si="428"/>
        <v>09</v>
      </c>
      <c r="BF107" s="337" t="str">
        <f t="shared" si="429"/>
        <v>46</v>
      </c>
      <c r="BG107" s="338" t="s">
        <v>629</v>
      </c>
      <c r="BH107" s="339" t="str">
        <f t="shared" si="430"/>
        <v>12:09:46</v>
      </c>
      <c r="BI107" s="337" t="str">
        <f t="shared" si="431"/>
        <v>12</v>
      </c>
      <c r="BJ107" s="337" t="str">
        <f t="shared" si="432"/>
        <v>14</v>
      </c>
      <c r="BK107" s="337" t="str">
        <f t="shared" si="433"/>
        <v>10</v>
      </c>
      <c r="BL107" s="344">
        <v>121410</v>
      </c>
      <c r="BM107" s="339" t="str">
        <f t="shared" si="434"/>
        <v>12:14:10</v>
      </c>
      <c r="BN107" s="340">
        <f t="shared" si="435"/>
        <v>6.9282407407407431E-2</v>
      </c>
      <c r="BO107" s="340">
        <f t="shared" si="436"/>
        <v>3.0555555555554781E-3</v>
      </c>
      <c r="BP107" s="340">
        <f t="shared" si="437"/>
        <v>7.233796296296291E-2</v>
      </c>
      <c r="BQ107" s="341">
        <f t="shared" si="438"/>
        <v>12.028065486134315</v>
      </c>
      <c r="BR107" s="341">
        <f t="shared" si="439"/>
        <v>11.52</v>
      </c>
      <c r="BS107" s="342">
        <f t="shared" si="440"/>
        <v>0.53067129629629628</v>
      </c>
      <c r="BT107" s="337" t="str">
        <f t="shared" si="441"/>
        <v>14</v>
      </c>
      <c r="BU107" s="337" t="str">
        <f t="shared" si="442"/>
        <v>27</v>
      </c>
      <c r="BV107" s="337" t="str">
        <f t="shared" si="443"/>
        <v>40</v>
      </c>
      <c r="BW107" s="338" t="s">
        <v>700</v>
      </c>
      <c r="BX107" s="339" t="str">
        <f t="shared" si="444"/>
        <v>14:27:40</v>
      </c>
      <c r="BY107" s="337" t="str">
        <f t="shared" si="445"/>
        <v>14</v>
      </c>
      <c r="BZ107" s="337" t="str">
        <f t="shared" si="446"/>
        <v>29</v>
      </c>
      <c r="CA107" s="337" t="str">
        <f t="shared" si="447"/>
        <v>40</v>
      </c>
      <c r="CB107" s="338" t="s">
        <v>701</v>
      </c>
      <c r="CC107" s="339" t="str">
        <f t="shared" si="448"/>
        <v>14:29:40</v>
      </c>
      <c r="CD107" s="366">
        <f t="shared" si="449"/>
        <v>7.1875000000000022E-2</v>
      </c>
      <c r="CE107" s="366">
        <f t="shared" si="450"/>
        <v>1.388888888888884E-3</v>
      </c>
      <c r="CF107" s="107">
        <f t="shared" si="451"/>
        <v>7.3263888888888906E-2</v>
      </c>
      <c r="CG107" s="52">
        <f t="shared" si="452"/>
        <v>11.594202898550725</v>
      </c>
      <c r="CH107" s="52">
        <f t="shared" si="453"/>
        <v>11.374407582938389</v>
      </c>
      <c r="CI107" s="108">
        <f t="shared" si="454"/>
        <v>0.62476851851851856</v>
      </c>
      <c r="CJ107" s="47" t="str">
        <f t="shared" si="455"/>
        <v>16</v>
      </c>
      <c r="CK107" s="47" t="str">
        <f t="shared" si="456"/>
        <v>51</v>
      </c>
      <c r="CL107" s="47" t="str">
        <f t="shared" si="457"/>
        <v>53</v>
      </c>
      <c r="CM107" s="48" t="s">
        <v>963</v>
      </c>
      <c r="CN107" s="119" t="str">
        <f t="shared" si="458"/>
        <v>16:51:53</v>
      </c>
      <c r="CO107" s="47" t="str">
        <f t="shared" si="459"/>
        <v>16</v>
      </c>
      <c r="CP107" s="47" t="str">
        <f t="shared" si="460"/>
        <v>57</v>
      </c>
      <c r="CQ107" s="47" t="str">
        <f t="shared" si="461"/>
        <v>53</v>
      </c>
      <c r="CR107" s="48" t="s">
        <v>964</v>
      </c>
      <c r="CS107" s="119" t="str">
        <f t="shared" si="462"/>
        <v>16:57:53</v>
      </c>
      <c r="CT107" s="107">
        <f t="shared" si="472"/>
        <v>7.7928240740740784E-2</v>
      </c>
      <c r="CU107" s="366">
        <f t="shared" si="473"/>
        <v>4.1666666666665408E-3</v>
      </c>
      <c r="CV107" s="107">
        <f t="shared" si="474"/>
        <v>8.2094907407407325E-2</v>
      </c>
      <c r="CW107" s="52">
        <f t="shared" si="475"/>
        <v>10.693598693004605</v>
      </c>
      <c r="CX107" s="52">
        <f t="shared" si="476"/>
        <v>10.150852953616241</v>
      </c>
      <c r="CY107" s="58"/>
      <c r="CZ107" s="121">
        <f t="shared" si="465"/>
        <v>10.97951507141768</v>
      </c>
      <c r="DA107" s="421">
        <f t="shared" si="466"/>
        <v>11.411062391040202</v>
      </c>
      <c r="DB107" s="61">
        <f t="shared" si="467"/>
        <v>0.21908564814814824</v>
      </c>
      <c r="DC107" s="61">
        <f t="shared" si="468"/>
        <v>0.22769675925925914</v>
      </c>
      <c r="DD107" s="373"/>
      <c r="DE107" s="350">
        <v>60</v>
      </c>
      <c r="DF107" s="351">
        <f t="shared" si="477"/>
        <v>5.2580555555555559</v>
      </c>
      <c r="DG107" s="351">
        <f t="shared" si="478"/>
        <v>5.464722222222222</v>
      </c>
      <c r="DH107" s="352">
        <f t="shared" si="486"/>
        <v>165</v>
      </c>
      <c r="DI107" s="352">
        <f t="shared" si="487"/>
        <v>-102.33333333333334</v>
      </c>
      <c r="DJ107" s="65">
        <f t="shared" si="479"/>
        <v>122.66666666666666</v>
      </c>
      <c r="DK107" s="65">
        <f t="shared" si="480"/>
        <v>0</v>
      </c>
      <c r="DL107" s="353">
        <f t="shared" si="488"/>
        <v>0</v>
      </c>
      <c r="DM107" s="353">
        <f t="shared" si="489"/>
        <v>0</v>
      </c>
      <c r="DN107" s="353">
        <f t="shared" si="490"/>
        <v>0</v>
      </c>
      <c r="DO107" s="353">
        <f t="shared" si="491"/>
        <v>0</v>
      </c>
      <c r="DP107" s="353">
        <f t="shared" si="492"/>
        <v>0</v>
      </c>
      <c r="DQ107" s="353">
        <f t="shared" si="493"/>
        <v>0</v>
      </c>
      <c r="DR107" s="358" t="s">
        <v>1095</v>
      </c>
      <c r="DS107" s="66"/>
    </row>
    <row r="108" spans="1:123">
      <c r="A108" s="132" t="s">
        <v>7</v>
      </c>
      <c r="B108" s="132">
        <v>40</v>
      </c>
      <c r="C108" s="552" t="s">
        <v>73</v>
      </c>
      <c r="D108" s="439"/>
      <c r="E108" s="439"/>
      <c r="F108" s="44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296"/>
      <c r="AG108" s="180"/>
      <c r="AH108" s="180"/>
      <c r="AI108" s="180"/>
      <c r="AJ108" s="180"/>
      <c r="AK108" s="180"/>
      <c r="AL108" s="180"/>
      <c r="AM108" s="180"/>
      <c r="AN108" s="180"/>
      <c r="AO108" s="180"/>
      <c r="AP108" s="180"/>
      <c r="AQ108" s="180"/>
      <c r="AR108" s="180"/>
      <c r="AS108" s="180"/>
      <c r="AT108" s="180"/>
      <c r="AU108" s="180"/>
      <c r="AV108" s="180"/>
      <c r="AW108" s="180"/>
      <c r="AX108" s="180"/>
      <c r="AY108" s="180"/>
      <c r="AZ108" s="180"/>
      <c r="BA108" s="180"/>
      <c r="BB108" s="180"/>
      <c r="BC108" s="180"/>
      <c r="BD108" s="180"/>
      <c r="BE108" s="180"/>
      <c r="BF108" s="180"/>
      <c r="BG108" s="180"/>
      <c r="BH108" s="180"/>
      <c r="BI108" s="180"/>
      <c r="BJ108" s="180"/>
      <c r="BK108" s="180"/>
      <c r="BL108" s="310"/>
      <c r="BM108" s="180"/>
      <c r="BN108" s="180"/>
      <c r="BO108" s="180"/>
      <c r="BP108" s="180"/>
      <c r="BQ108" s="180"/>
      <c r="BR108" s="180"/>
      <c r="BS108" s="180"/>
      <c r="BT108" s="180"/>
      <c r="BU108" s="180"/>
      <c r="BV108" s="180"/>
      <c r="BW108" s="180"/>
      <c r="BX108" s="180"/>
      <c r="BY108" s="180"/>
      <c r="BZ108" s="180"/>
      <c r="CA108" s="180"/>
      <c r="CB108" s="180"/>
      <c r="CC108" s="180"/>
      <c r="CD108" s="180"/>
      <c r="CE108" s="180"/>
      <c r="CF108" s="431"/>
      <c r="CG108" s="431"/>
      <c r="CH108" s="431"/>
      <c r="CI108" s="431"/>
      <c r="CJ108" s="431"/>
      <c r="CK108" s="431"/>
      <c r="CL108" s="431"/>
      <c r="CM108" s="431"/>
      <c r="CN108" s="431"/>
      <c r="CO108" s="431"/>
      <c r="CP108" s="431"/>
      <c r="CQ108" s="431"/>
      <c r="CR108" s="431"/>
      <c r="CS108" s="431"/>
      <c r="CT108" s="431"/>
      <c r="CU108" s="431"/>
      <c r="CV108" s="431"/>
      <c r="CW108" s="431"/>
      <c r="CX108" s="431"/>
      <c r="CY108" s="431"/>
      <c r="CZ108" s="432"/>
      <c r="DA108" s="431"/>
      <c r="DB108" s="431"/>
      <c r="DC108" s="594">
        <v>40</v>
      </c>
      <c r="DD108" s="180"/>
      <c r="DE108" s="595" t="s">
        <v>83</v>
      </c>
      <c r="DF108" s="180"/>
      <c r="DG108" s="180"/>
      <c r="DH108" s="180"/>
      <c r="DI108" s="180"/>
      <c r="DJ108" s="180"/>
      <c r="DK108" s="180"/>
      <c r="DL108" s="180"/>
      <c r="DM108" s="180"/>
      <c r="DN108" s="180"/>
      <c r="DO108" s="180"/>
      <c r="DP108" s="180"/>
      <c r="DQ108" s="180"/>
      <c r="DR108" s="217"/>
    </row>
    <row r="109" spans="1:123" s="355" customFormat="1">
      <c r="A109" s="212">
        <v>1</v>
      </c>
      <c r="B109" s="80">
        <f>B108</f>
        <v>40</v>
      </c>
      <c r="C109" s="115">
        <v>333</v>
      </c>
      <c r="D109" s="114" t="s">
        <v>319</v>
      </c>
      <c r="E109" s="114" t="s">
        <v>320</v>
      </c>
      <c r="F109" s="286" t="s">
        <v>459</v>
      </c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297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135"/>
      <c r="BG109" s="135"/>
      <c r="BH109" s="135"/>
      <c r="BI109" s="135"/>
      <c r="BJ109" s="135"/>
      <c r="BK109" s="135"/>
      <c r="BL109" s="311"/>
      <c r="BM109" s="135"/>
      <c r="BN109" s="135"/>
      <c r="BO109" s="135"/>
      <c r="BP109" s="135"/>
      <c r="BQ109" s="135"/>
      <c r="BR109" s="135"/>
      <c r="BS109" s="400">
        <v>0.52083333333333337</v>
      </c>
      <c r="BT109" s="47" t="str">
        <f t="shared" ref="BT109:BT139" si="494">LEFT(BW109,2)</f>
        <v>13</v>
      </c>
      <c r="BU109" s="47" t="str">
        <f t="shared" ref="BU109:BU139" si="495">MID(BW109,3,2)</f>
        <v>17</v>
      </c>
      <c r="BV109" s="47" t="str">
        <f t="shared" ref="BV109:BV139" si="496">RIGHT(BW109,2)</f>
        <v>12</v>
      </c>
      <c r="BW109" s="48" t="s">
        <v>802</v>
      </c>
      <c r="BX109" s="49" t="str">
        <f t="shared" ref="BX109:BX147" si="497">CONCATENATE(BT109&amp;":"&amp;BU109&amp;":"&amp;BV109)</f>
        <v>13:17:12</v>
      </c>
      <c r="BY109" s="47" t="str">
        <f t="shared" ref="BY109:BY147" si="498">LEFT(CB109,2)</f>
        <v>13</v>
      </c>
      <c r="BZ109" s="47" t="str">
        <f t="shared" ref="BZ109:BZ147" si="499">MID(CB109,3,2)</f>
        <v>24</v>
      </c>
      <c r="CA109" s="47" t="str">
        <f t="shared" ref="CA109:CA147" si="500">RIGHT(CB109,2)</f>
        <v>39</v>
      </c>
      <c r="CB109" s="48" t="s">
        <v>803</v>
      </c>
      <c r="CC109" s="49" t="str">
        <f t="shared" ref="CC109:CC147" si="501">CONCATENATE(BY109&amp;":"&amp;BZ109&amp;":"&amp;CA109)</f>
        <v>13:24:39</v>
      </c>
      <c r="CD109" s="107">
        <f t="shared" ref="CD109:CD137" si="502">BX109-BS109</f>
        <v>3.2777777777777795E-2</v>
      </c>
      <c r="CE109" s="109">
        <f t="shared" ref="CE109:CE137" si="503">CC109-BX109</f>
        <v>5.1736111111110317E-3</v>
      </c>
      <c r="CF109" s="107">
        <f t="shared" ref="CF109:CF137" si="504">CC109-BX109+CD109</f>
        <v>3.7951388888888826E-2</v>
      </c>
      <c r="CG109" s="52">
        <f t="shared" ref="CG109:CG137" si="505">$BS$3/(MINUTE(CD109)/60+HOUR(CD109)+SECOND(CD109)/3600)</f>
        <v>25.423728813559322</v>
      </c>
      <c r="CH109" s="52">
        <f t="shared" ref="CH109:CH137" si="506">$BS$3/(MINUTE(CF109)/60+HOUR(CF109)+SECOND(CF109)/3600)</f>
        <v>21.957913998170174</v>
      </c>
      <c r="CI109" s="108">
        <f>CC109+"0:30"</f>
        <v>0.57961805555555557</v>
      </c>
      <c r="CJ109" s="47" t="str">
        <f t="shared" ref="CJ109:CJ147" si="507">LEFT(CM109,2)</f>
        <v>14</v>
      </c>
      <c r="CK109" s="47" t="str">
        <f t="shared" ref="CK109:CK147" si="508">MID(CM109,3,2)</f>
        <v>54</v>
      </c>
      <c r="CL109" s="47" t="str">
        <f t="shared" ref="CL109:CL147" si="509">RIGHT(CM109,2)</f>
        <v>40</v>
      </c>
      <c r="CM109" s="48" t="s">
        <v>927</v>
      </c>
      <c r="CN109" s="119" t="str">
        <f t="shared" ref="CN109:CN147" si="510">CONCATENATE(CJ109&amp;":"&amp;CK109&amp;":"&amp;CL109)</f>
        <v>14:54:40</v>
      </c>
      <c r="CO109" s="47" t="str">
        <f t="shared" ref="CO109:CO147" si="511">LEFT(CR109,2)</f>
        <v>15</v>
      </c>
      <c r="CP109" s="47" t="str">
        <f t="shared" ref="CP109:CP147" si="512">MID(CR109,3,2)</f>
        <v>04</v>
      </c>
      <c r="CQ109" s="47" t="str">
        <f t="shared" ref="CQ109:CQ147" si="513">RIGHT(CR109,2)</f>
        <v>30</v>
      </c>
      <c r="CR109" s="48" t="s">
        <v>928</v>
      </c>
      <c r="CS109" s="119" t="str">
        <f t="shared" ref="CS109:CS147" si="514">CONCATENATE(CO109&amp;":"&amp;CP109&amp;":"&amp;CQ109)</f>
        <v>15:04:30</v>
      </c>
      <c r="CT109" s="107">
        <f t="shared" ref="CT109:CT137" si="515">CN109-CI109</f>
        <v>4.167824074074078E-2</v>
      </c>
      <c r="CU109" s="366">
        <f t="shared" ref="CU109:CU137" si="516">CS109-CN109</f>
        <v>6.8287037037035869E-3</v>
      </c>
      <c r="CV109" s="107">
        <f t="shared" ref="CV109:CV137" si="517">CS109-CN109+CT109</f>
        <v>4.8506944444444366E-2</v>
      </c>
      <c r="CW109" s="52">
        <f t="shared" ref="CW109:CW137" si="518">$CI$3/(MINUTE(CT109)/60+HOUR(CT109)+SECOND(CT109)/3600)</f>
        <v>19.99444598722577</v>
      </c>
      <c r="CX109" s="52">
        <f t="shared" ref="CX109:CX137" si="519">$CI$3/(MINUTE(CV109)/60+HOUR(CV109)+SECOND(CV109)/3600)</f>
        <v>17.179670722977811</v>
      </c>
      <c r="CY109" s="58"/>
      <c r="CZ109" s="59">
        <f t="shared" ref="CZ109:CZ130" si="520">$DC$108/(MINUTE(DC109)/60+HOUR(DC109)+SECOND(DC109)/3600)</f>
        <v>19.277108433734938</v>
      </c>
      <c r="DA109" s="428">
        <f t="shared" ref="DA109:DA130" si="521">$DC$108/(MINUTE(DB109)/60+HOUR(DB109)+SECOND(DB109)/3600)</f>
        <v>22.384579511891811</v>
      </c>
      <c r="DB109" s="61">
        <f t="shared" ref="DB109:DB137" si="522">R109+AH109+AX109+BN109+CD109+CT109</f>
        <v>7.4456018518518574E-2</v>
      </c>
      <c r="DC109" s="61">
        <f t="shared" ref="DC109:DC137" si="523">T109+AJ109+AZ109+BP109+CF109+CV109</f>
        <v>8.6458333333333193E-2</v>
      </c>
      <c r="DD109" s="373"/>
      <c r="DE109" s="63">
        <v>40</v>
      </c>
      <c r="DF109" s="64">
        <f>MINUTE(DB109)/60+HOUR(DB109)+SECOND(DB109)/3600</f>
        <v>1.7869444444444442</v>
      </c>
      <c r="DG109" s="64">
        <f>MINUTE(DC109)/60+HOUR(DC109)+SECOND(DC109)/3600</f>
        <v>2.0750000000000002</v>
      </c>
      <c r="DH109" s="16">
        <v>200</v>
      </c>
      <c r="DI109" s="16">
        <f t="shared" ref="DI109:DI130" si="524">-(SECOND(CS109-$CS$109)/60+MINUTE(CS109-$CS$109)+HOUR(CS109-$CS$109)*60)</f>
        <v>0</v>
      </c>
      <c r="DJ109" s="65">
        <f>IF((DE109+DH109+DI109)&lt;DE109,DE109,DE109+DH109+DI109)</f>
        <v>240</v>
      </c>
      <c r="DK109" s="65">
        <f t="shared" ref="DK109:DK130" si="525">IF(BX109&gt;$DE$108,0,DJ109)</f>
        <v>240</v>
      </c>
      <c r="DL109" s="65">
        <f t="shared" ref="DL109:DL136" si="526">IF((S109&gt;$DM$7),0,DK109)</f>
        <v>240</v>
      </c>
      <c r="DM109" s="65">
        <f t="shared" ref="DM109:DM136" si="527">IF((AI109&gt;$DN$7),0,DK109)</f>
        <v>240</v>
      </c>
      <c r="DN109" s="65">
        <f t="shared" ref="DN109:DN136" si="528">IF((AY109&gt;$DN$7),0,DK109)</f>
        <v>240</v>
      </c>
      <c r="DO109" s="65">
        <f>IF((BO109&gt;$DM$7),0,DK109)</f>
        <v>240</v>
      </c>
      <c r="DP109" s="65">
        <f>IF((CE109&gt;$DM$7),0,DK109)</f>
        <v>240</v>
      </c>
      <c r="DQ109" s="65">
        <f>IF((CU109&gt;$DM$7),0,DK109)</f>
        <v>240</v>
      </c>
      <c r="DR109" s="134">
        <f>DL109*DM109*DN109*DO109*DP109*DQ109/DL109/DM109/DN109/DP109/DQ109</f>
        <v>240</v>
      </c>
    </row>
    <row r="110" spans="1:123" s="67" customFormat="1">
      <c r="A110" s="212">
        <f>A109+1</f>
        <v>2</v>
      </c>
      <c r="B110" s="80">
        <f>B109</f>
        <v>40</v>
      </c>
      <c r="C110" s="115">
        <v>394</v>
      </c>
      <c r="D110" s="114" t="s">
        <v>391</v>
      </c>
      <c r="E110" s="114" t="s">
        <v>392</v>
      </c>
      <c r="F110" s="286" t="s">
        <v>459</v>
      </c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298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312"/>
      <c r="BM110" s="137"/>
      <c r="BN110" s="137"/>
      <c r="BO110" s="137"/>
      <c r="BP110" s="137"/>
      <c r="BQ110" s="137"/>
      <c r="BR110" s="137"/>
      <c r="BS110" s="400">
        <v>0.52083333333333337</v>
      </c>
      <c r="BT110" s="47" t="str">
        <f t="shared" si="494"/>
        <v>13</v>
      </c>
      <c r="BU110" s="47" t="str">
        <f t="shared" si="495"/>
        <v>22</v>
      </c>
      <c r="BV110" s="47" t="str">
        <f t="shared" si="496"/>
        <v>19</v>
      </c>
      <c r="BW110" s="48" t="s">
        <v>800</v>
      </c>
      <c r="BX110" s="49" t="str">
        <f t="shared" si="497"/>
        <v>13:22:19</v>
      </c>
      <c r="BY110" s="47" t="str">
        <f t="shared" si="498"/>
        <v>13</v>
      </c>
      <c r="BZ110" s="47" t="str">
        <f t="shared" si="499"/>
        <v>29</v>
      </c>
      <c r="CA110" s="47" t="str">
        <f t="shared" si="500"/>
        <v>10</v>
      </c>
      <c r="CB110" s="48" t="s">
        <v>801</v>
      </c>
      <c r="CC110" s="49" t="str">
        <f t="shared" si="501"/>
        <v>13:29:10</v>
      </c>
      <c r="CD110" s="107">
        <f t="shared" si="502"/>
        <v>3.6331018518518499E-2</v>
      </c>
      <c r="CE110" s="109">
        <f t="shared" si="503"/>
        <v>4.7569444444444109E-3</v>
      </c>
      <c r="CF110" s="107">
        <f t="shared" si="504"/>
        <v>4.108796296296291E-2</v>
      </c>
      <c r="CG110" s="52">
        <f t="shared" si="505"/>
        <v>22.937241159604969</v>
      </c>
      <c r="CH110" s="52">
        <f t="shared" si="506"/>
        <v>20.281690140845072</v>
      </c>
      <c r="CI110" s="108">
        <v>0.5857175925925926</v>
      </c>
      <c r="CJ110" s="47" t="str">
        <f t="shared" si="507"/>
        <v>15</v>
      </c>
      <c r="CK110" s="47" t="str">
        <f t="shared" si="508"/>
        <v>01</v>
      </c>
      <c r="CL110" s="47" t="str">
        <f t="shared" si="509"/>
        <v>33</v>
      </c>
      <c r="CM110" s="48" t="s">
        <v>777</v>
      </c>
      <c r="CN110" s="119" t="str">
        <f t="shared" si="510"/>
        <v>15:01:33</v>
      </c>
      <c r="CO110" s="47" t="str">
        <f t="shared" si="511"/>
        <v>15</v>
      </c>
      <c r="CP110" s="47" t="str">
        <f t="shared" si="512"/>
        <v>12</v>
      </c>
      <c r="CQ110" s="47" t="str">
        <f t="shared" si="513"/>
        <v>26</v>
      </c>
      <c r="CR110" s="48" t="s">
        <v>778</v>
      </c>
      <c r="CS110" s="119" t="str">
        <f t="shared" si="514"/>
        <v>15:12:26</v>
      </c>
      <c r="CT110" s="107">
        <f t="shared" si="515"/>
        <v>4.035879629629624E-2</v>
      </c>
      <c r="CU110" s="366">
        <f t="shared" si="516"/>
        <v>7.5578703703704786E-3</v>
      </c>
      <c r="CV110" s="107">
        <f t="shared" si="517"/>
        <v>4.7916666666666718E-2</v>
      </c>
      <c r="CW110" s="52">
        <f t="shared" si="518"/>
        <v>20.648121594493833</v>
      </c>
      <c r="CX110" s="52">
        <f t="shared" si="519"/>
        <v>17.39130434782609</v>
      </c>
      <c r="CY110" s="58"/>
      <c r="CZ110" s="59">
        <f t="shared" si="520"/>
        <v>18.725617685305593</v>
      </c>
      <c r="DA110" s="428">
        <f t="shared" si="521"/>
        <v>21.732568668880166</v>
      </c>
      <c r="DB110" s="61">
        <f t="shared" si="522"/>
        <v>7.6689814814814738E-2</v>
      </c>
      <c r="DC110" s="61">
        <f t="shared" si="523"/>
        <v>8.9004629629629628E-2</v>
      </c>
      <c r="DD110" s="6"/>
      <c r="DE110" s="63">
        <f>DE109</f>
        <v>40</v>
      </c>
      <c r="DF110" s="64">
        <f>MINUTE(DB110)/60+HOUR(DB110)+SECOND(DB110)/3600</f>
        <v>1.8405555555555557</v>
      </c>
      <c r="DG110" s="64">
        <f>MINUTE(DC110)/60+HOUR(DC110)+SECOND(DC110)/3600</f>
        <v>2.1361111111111111</v>
      </c>
      <c r="DH110" s="16">
        <f>DH109-5</f>
        <v>195</v>
      </c>
      <c r="DI110" s="16">
        <f t="shared" si="524"/>
        <v>-7.9333333333333336</v>
      </c>
      <c r="DJ110" s="65">
        <f>IF((DE110+DH110+DI110)&lt;DE110,DE110,DE110+DH110+DI110)</f>
        <v>227.06666666666666</v>
      </c>
      <c r="DK110" s="65">
        <f t="shared" si="525"/>
        <v>227.06666666666666</v>
      </c>
      <c r="DL110" s="65">
        <f t="shared" si="526"/>
        <v>227.06666666666666</v>
      </c>
      <c r="DM110" s="65">
        <f t="shared" si="527"/>
        <v>227.06666666666666</v>
      </c>
      <c r="DN110" s="65">
        <f t="shared" si="528"/>
        <v>227.06666666666666</v>
      </c>
      <c r="DO110" s="131">
        <f>IF((BO110&gt;$DM$7),0,DK110)</f>
        <v>227.06666666666666</v>
      </c>
      <c r="DP110" s="65">
        <f>IF((CE110&gt;$DM$7),0,DK110)</f>
        <v>227.06666666666666</v>
      </c>
      <c r="DQ110" s="65">
        <f>IF((CU110&gt;$DM$7),0,DK110)</f>
        <v>227.06666666666666</v>
      </c>
      <c r="DR110" s="134">
        <f>DL110*DM110*DN110*DO110*DP110*DQ110/DL110/DM110/DN110/DP110/DQ110</f>
        <v>227.06666666666669</v>
      </c>
      <c r="DS110" s="66"/>
    </row>
    <row r="111" spans="1:123" s="67" customFormat="1">
      <c r="A111" s="212">
        <f t="shared" ref="A111:A147" si="529">A110+1</f>
        <v>3</v>
      </c>
      <c r="B111" s="80">
        <f>B110</f>
        <v>40</v>
      </c>
      <c r="C111" s="115">
        <v>384</v>
      </c>
      <c r="D111" s="114" t="s">
        <v>383</v>
      </c>
      <c r="E111" s="114" t="s">
        <v>384</v>
      </c>
      <c r="F111" s="286" t="s">
        <v>459</v>
      </c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298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312"/>
      <c r="BM111" s="137"/>
      <c r="BN111" s="137"/>
      <c r="BO111" s="137"/>
      <c r="BP111" s="137"/>
      <c r="BQ111" s="137"/>
      <c r="BR111" s="137"/>
      <c r="BS111" s="400">
        <v>0.52083333333333304</v>
      </c>
      <c r="BT111" s="47" t="str">
        <f t="shared" si="494"/>
        <v>13</v>
      </c>
      <c r="BU111" s="47" t="str">
        <f t="shared" si="495"/>
        <v>34</v>
      </c>
      <c r="BV111" s="47" t="str">
        <f t="shared" si="496"/>
        <v>44</v>
      </c>
      <c r="BW111" s="48" t="s">
        <v>829</v>
      </c>
      <c r="BX111" s="49" t="str">
        <f t="shared" si="497"/>
        <v>13:34:44</v>
      </c>
      <c r="BY111" s="47" t="str">
        <f t="shared" si="498"/>
        <v>13</v>
      </c>
      <c r="BZ111" s="47" t="str">
        <f t="shared" si="499"/>
        <v>39</v>
      </c>
      <c r="CA111" s="47" t="str">
        <f t="shared" si="500"/>
        <v>52</v>
      </c>
      <c r="CB111" s="48" t="s">
        <v>830</v>
      </c>
      <c r="CC111" s="49" t="str">
        <f t="shared" si="501"/>
        <v>13:39:52</v>
      </c>
      <c r="CD111" s="107">
        <f t="shared" si="502"/>
        <v>4.4953703703703995E-2</v>
      </c>
      <c r="CE111" s="109">
        <f t="shared" si="503"/>
        <v>3.564814814814854E-3</v>
      </c>
      <c r="CF111" s="107">
        <f t="shared" si="504"/>
        <v>4.8518518518518849E-2</v>
      </c>
      <c r="CG111" s="52">
        <f t="shared" si="505"/>
        <v>18.537590113285276</v>
      </c>
      <c r="CH111" s="52">
        <f t="shared" si="506"/>
        <v>17.175572519083971</v>
      </c>
      <c r="CI111" s="108">
        <f t="shared" ref="CI111:CI137" si="530">CC111+"0:30"</f>
        <v>0.59018518518518526</v>
      </c>
      <c r="CJ111" s="47" t="str">
        <f t="shared" si="507"/>
        <v>15</v>
      </c>
      <c r="CK111" s="47" t="str">
        <f t="shared" si="508"/>
        <v>15</v>
      </c>
      <c r="CL111" s="47" t="str">
        <f t="shared" si="509"/>
        <v>08</v>
      </c>
      <c r="CM111" s="48" t="s">
        <v>780</v>
      </c>
      <c r="CN111" s="119" t="str">
        <f t="shared" si="510"/>
        <v>15:15:08</v>
      </c>
      <c r="CO111" s="47" t="str">
        <f t="shared" si="511"/>
        <v>15</v>
      </c>
      <c r="CP111" s="47" t="str">
        <f t="shared" si="512"/>
        <v>21</v>
      </c>
      <c r="CQ111" s="47" t="str">
        <f t="shared" si="513"/>
        <v>13</v>
      </c>
      <c r="CR111" s="48" t="s">
        <v>781</v>
      </c>
      <c r="CS111" s="119" t="str">
        <f t="shared" si="514"/>
        <v>15:21:13</v>
      </c>
      <c r="CT111" s="107">
        <f t="shared" si="515"/>
        <v>4.5324074074074017E-2</v>
      </c>
      <c r="CU111" s="366">
        <f t="shared" si="516"/>
        <v>4.2245370370369573E-3</v>
      </c>
      <c r="CV111" s="107">
        <f t="shared" si="517"/>
        <v>4.9548611111110974E-2</v>
      </c>
      <c r="CW111" s="52">
        <f t="shared" si="518"/>
        <v>18.386108273748725</v>
      </c>
      <c r="CX111" s="52">
        <f t="shared" si="519"/>
        <v>16.818500350385424</v>
      </c>
      <c r="CY111" s="58"/>
      <c r="CZ111" s="59">
        <f t="shared" si="520"/>
        <v>16.995161099964591</v>
      </c>
      <c r="DA111" s="428">
        <f t="shared" si="521"/>
        <v>18.461538461538463</v>
      </c>
      <c r="DB111" s="61">
        <f t="shared" si="522"/>
        <v>9.0277777777778012E-2</v>
      </c>
      <c r="DC111" s="61">
        <f t="shared" si="523"/>
        <v>9.8067129629629823E-2</v>
      </c>
      <c r="DD111" s="6"/>
      <c r="DE111" s="63">
        <f t="shared" ref="DE111:DE136" si="531">DE110</f>
        <v>40</v>
      </c>
      <c r="DF111" s="64">
        <f t="shared" ref="DF111:DF130" si="532">MINUTE(DB111)/60+HOUR(DB111)+SECOND(DB111)/3600</f>
        <v>2.1666666666666665</v>
      </c>
      <c r="DG111" s="64">
        <f t="shared" ref="DG111:DG130" si="533">MINUTE(DC111)/60+HOUR(DC111)+SECOND(DC111)/3600</f>
        <v>2.3536111111111113</v>
      </c>
      <c r="DH111" s="16">
        <f t="shared" ref="DH111:DH136" si="534">DH110-5</f>
        <v>190</v>
      </c>
      <c r="DI111" s="16">
        <f t="shared" si="524"/>
        <v>-16.716666666666665</v>
      </c>
      <c r="DJ111" s="65">
        <f t="shared" ref="DJ111:DJ130" si="535">IF((DE111+DH111+DI111)&lt;DE111,DE111,DE111+DH111+DI111)</f>
        <v>213.28333333333333</v>
      </c>
      <c r="DK111" s="65">
        <f t="shared" si="525"/>
        <v>213.28333333333333</v>
      </c>
      <c r="DL111" s="65">
        <f t="shared" si="526"/>
        <v>213.28333333333333</v>
      </c>
      <c r="DM111" s="65">
        <f t="shared" si="527"/>
        <v>213.28333333333333</v>
      </c>
      <c r="DN111" s="65">
        <f t="shared" si="528"/>
        <v>213.28333333333333</v>
      </c>
      <c r="DO111" s="131">
        <f t="shared" ref="DO111:DO130" si="536">IF((BO111&gt;$DM$7),0,DK111)</f>
        <v>213.28333333333333</v>
      </c>
      <c r="DP111" s="65">
        <f t="shared" ref="DP111:DP130" si="537">IF((CE111&gt;$DM$7),0,DK111)</f>
        <v>213.28333333333333</v>
      </c>
      <c r="DQ111" s="65">
        <f t="shared" ref="DQ111:DQ130" si="538">IF((CU111&gt;$DM$7),0,DK111)</f>
        <v>213.28333333333333</v>
      </c>
      <c r="DR111" s="134">
        <f t="shared" ref="DR111:DR130" si="539">DL111*DM111*DN111*DO111*DP111*DQ111/DL111/DM111/DN111/DP111/DQ111</f>
        <v>213.28333333333333</v>
      </c>
      <c r="DS111" s="66"/>
    </row>
    <row r="112" spans="1:123" s="355" customFormat="1">
      <c r="A112" s="212">
        <f t="shared" si="529"/>
        <v>4</v>
      </c>
      <c r="B112" s="80">
        <f t="shared" ref="B112:B121" si="540">B111</f>
        <v>40</v>
      </c>
      <c r="C112" s="115">
        <v>311</v>
      </c>
      <c r="D112" s="114" t="s">
        <v>747</v>
      </c>
      <c r="E112" s="114" t="s">
        <v>1027</v>
      </c>
      <c r="F112" s="286" t="s">
        <v>459</v>
      </c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298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379"/>
      <c r="BM112" s="377"/>
      <c r="BN112" s="377"/>
      <c r="BO112" s="377"/>
      <c r="BP112" s="377"/>
      <c r="BQ112" s="377"/>
      <c r="BR112" s="377"/>
      <c r="BS112" s="400">
        <v>0.52083333333333304</v>
      </c>
      <c r="BT112" s="47" t="str">
        <f t="shared" si="494"/>
        <v>13</v>
      </c>
      <c r="BU112" s="47" t="str">
        <f t="shared" si="495"/>
        <v>17</v>
      </c>
      <c r="BV112" s="47" t="str">
        <f t="shared" si="496"/>
        <v>19</v>
      </c>
      <c r="BW112" s="48" t="s">
        <v>748</v>
      </c>
      <c r="BX112" s="49" t="str">
        <f t="shared" si="497"/>
        <v>13:17:19</v>
      </c>
      <c r="BY112" s="47" t="str">
        <f t="shared" si="498"/>
        <v>13</v>
      </c>
      <c r="BZ112" s="47" t="str">
        <f t="shared" si="499"/>
        <v>41</v>
      </c>
      <c r="CA112" s="47" t="str">
        <f t="shared" si="500"/>
        <v>58</v>
      </c>
      <c r="CB112" s="48" t="s">
        <v>749</v>
      </c>
      <c r="CC112" s="49" t="str">
        <f t="shared" si="501"/>
        <v>13:41:58</v>
      </c>
      <c r="CD112" s="107">
        <f t="shared" si="502"/>
        <v>3.2858796296296622E-2</v>
      </c>
      <c r="CE112" s="109">
        <f t="shared" si="503"/>
        <v>1.7118055555555456E-2</v>
      </c>
      <c r="CF112" s="107">
        <f t="shared" si="504"/>
        <v>4.9976851851852078E-2</v>
      </c>
      <c r="CG112" s="52">
        <f t="shared" si="505"/>
        <v>25.361042620641069</v>
      </c>
      <c r="CH112" s="52">
        <f t="shared" si="506"/>
        <v>16.674386289949048</v>
      </c>
      <c r="CI112" s="108">
        <f t="shared" si="530"/>
        <v>0.59164351851851849</v>
      </c>
      <c r="CJ112" s="47" t="str">
        <f t="shared" si="507"/>
        <v>15</v>
      </c>
      <c r="CK112" s="47" t="str">
        <f t="shared" si="508"/>
        <v>06</v>
      </c>
      <c r="CL112" s="47" t="str">
        <f t="shared" si="509"/>
        <v>17</v>
      </c>
      <c r="CM112" s="48" t="s">
        <v>784</v>
      </c>
      <c r="CN112" s="119" t="str">
        <f t="shared" si="510"/>
        <v>15:06:17</v>
      </c>
      <c r="CO112" s="47" t="str">
        <f t="shared" si="511"/>
        <v>15</v>
      </c>
      <c r="CP112" s="47" t="str">
        <f t="shared" si="512"/>
        <v>23</v>
      </c>
      <c r="CQ112" s="47" t="str">
        <f t="shared" si="513"/>
        <v>34</v>
      </c>
      <c r="CR112" s="48" t="s">
        <v>785</v>
      </c>
      <c r="CS112" s="119" t="str">
        <f t="shared" si="514"/>
        <v>15:23:34</v>
      </c>
      <c r="CT112" s="107">
        <f t="shared" si="515"/>
        <v>3.7719907407407383E-2</v>
      </c>
      <c r="CU112" s="366">
        <f t="shared" si="516"/>
        <v>1.2002314814814841E-2</v>
      </c>
      <c r="CV112" s="107">
        <f t="shared" si="517"/>
        <v>4.9722222222222223E-2</v>
      </c>
      <c r="CW112" s="52">
        <f t="shared" si="518"/>
        <v>22.092666462104937</v>
      </c>
      <c r="CX112" s="52">
        <f t="shared" si="519"/>
        <v>16.759776536312849</v>
      </c>
      <c r="CY112" s="58"/>
      <c r="CZ112" s="59">
        <f t="shared" si="520"/>
        <v>16.716972370559553</v>
      </c>
      <c r="DA112" s="428">
        <f t="shared" si="521"/>
        <v>23.61429977041653</v>
      </c>
      <c r="DB112" s="61">
        <f t="shared" si="522"/>
        <v>7.0578703703704004E-2</v>
      </c>
      <c r="DC112" s="61">
        <f t="shared" si="523"/>
        <v>9.9699074074074301E-2</v>
      </c>
      <c r="DD112" s="373"/>
      <c r="DE112" s="63">
        <f t="shared" si="531"/>
        <v>40</v>
      </c>
      <c r="DF112" s="64">
        <f t="shared" si="532"/>
        <v>1.693888888888889</v>
      </c>
      <c r="DG112" s="64">
        <f t="shared" si="533"/>
        <v>2.3927777777777779</v>
      </c>
      <c r="DH112" s="16">
        <f t="shared" si="534"/>
        <v>185</v>
      </c>
      <c r="DI112" s="16">
        <f t="shared" si="524"/>
        <v>-19.066666666666666</v>
      </c>
      <c r="DJ112" s="65">
        <f t="shared" si="535"/>
        <v>205.93333333333334</v>
      </c>
      <c r="DK112" s="65">
        <f t="shared" si="525"/>
        <v>205.93333333333334</v>
      </c>
      <c r="DL112" s="65">
        <f t="shared" si="526"/>
        <v>205.93333333333334</v>
      </c>
      <c r="DM112" s="65">
        <f t="shared" si="527"/>
        <v>205.93333333333334</v>
      </c>
      <c r="DN112" s="65">
        <f t="shared" si="528"/>
        <v>205.93333333333334</v>
      </c>
      <c r="DO112" s="131">
        <f t="shared" si="536"/>
        <v>205.93333333333334</v>
      </c>
      <c r="DP112" s="65">
        <f t="shared" si="537"/>
        <v>205.93333333333334</v>
      </c>
      <c r="DQ112" s="65">
        <f t="shared" si="538"/>
        <v>205.93333333333334</v>
      </c>
      <c r="DR112" s="134">
        <f t="shared" si="539"/>
        <v>205.93333333333337</v>
      </c>
    </row>
    <row r="113" spans="1:123" s="355" customFormat="1">
      <c r="A113" s="212">
        <f t="shared" si="529"/>
        <v>5</v>
      </c>
      <c r="B113" s="80">
        <f t="shared" si="540"/>
        <v>40</v>
      </c>
      <c r="C113" s="115">
        <v>317</v>
      </c>
      <c r="D113" s="114" t="s">
        <v>744</v>
      </c>
      <c r="E113" s="114" t="s">
        <v>1026</v>
      </c>
      <c r="F113" s="286" t="s">
        <v>459</v>
      </c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298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379"/>
      <c r="BM113" s="377"/>
      <c r="BN113" s="377"/>
      <c r="BO113" s="377"/>
      <c r="BP113" s="377"/>
      <c r="BQ113" s="377"/>
      <c r="BR113" s="377"/>
      <c r="BS113" s="400">
        <v>0.52083333333333304</v>
      </c>
      <c r="BT113" s="47" t="str">
        <f t="shared" si="494"/>
        <v>13</v>
      </c>
      <c r="BU113" s="47" t="str">
        <f t="shared" si="495"/>
        <v>26</v>
      </c>
      <c r="BV113" s="47" t="str">
        <f t="shared" si="496"/>
        <v>47</v>
      </c>
      <c r="BW113" s="48" t="s">
        <v>745</v>
      </c>
      <c r="BX113" s="49" t="str">
        <f t="shared" si="497"/>
        <v>13:26:47</v>
      </c>
      <c r="BY113" s="47" t="str">
        <f t="shared" si="498"/>
        <v>13</v>
      </c>
      <c r="BZ113" s="47" t="str">
        <f t="shared" si="499"/>
        <v>42</v>
      </c>
      <c r="CA113" s="47" t="str">
        <f t="shared" si="500"/>
        <v>39</v>
      </c>
      <c r="CB113" s="48" t="s">
        <v>746</v>
      </c>
      <c r="CC113" s="49" t="str">
        <f t="shared" si="501"/>
        <v>13:42:39</v>
      </c>
      <c r="CD113" s="107">
        <f t="shared" si="502"/>
        <v>3.9432870370370687E-2</v>
      </c>
      <c r="CE113" s="109">
        <f t="shared" si="503"/>
        <v>1.1018518518518539E-2</v>
      </c>
      <c r="CF113" s="107">
        <f t="shared" si="504"/>
        <v>5.0451388888889226E-2</v>
      </c>
      <c r="CG113" s="52">
        <f t="shared" si="505"/>
        <v>21.132961549750512</v>
      </c>
      <c r="CH113" s="52">
        <f t="shared" si="506"/>
        <v>16.517549896765313</v>
      </c>
      <c r="CI113" s="108">
        <f t="shared" si="530"/>
        <v>0.59211805555555563</v>
      </c>
      <c r="CJ113" s="47" t="str">
        <f t="shared" si="507"/>
        <v>15</v>
      </c>
      <c r="CK113" s="47" t="str">
        <f t="shared" si="508"/>
        <v>17</v>
      </c>
      <c r="CL113" s="47" t="str">
        <f t="shared" si="509"/>
        <v>20</v>
      </c>
      <c r="CM113" s="48" t="s">
        <v>875</v>
      </c>
      <c r="CN113" s="119" t="str">
        <f t="shared" si="510"/>
        <v>15:17:20</v>
      </c>
      <c r="CO113" s="47" t="str">
        <f t="shared" si="511"/>
        <v>15</v>
      </c>
      <c r="CP113" s="47" t="str">
        <f t="shared" si="512"/>
        <v>25</v>
      </c>
      <c r="CQ113" s="47" t="str">
        <f t="shared" si="513"/>
        <v>52</v>
      </c>
      <c r="CR113" s="48" t="s">
        <v>876</v>
      </c>
      <c r="CS113" s="119" t="str">
        <f t="shared" si="514"/>
        <v>15:25:52</v>
      </c>
      <c r="CT113" s="107">
        <f t="shared" si="515"/>
        <v>4.4918981481481435E-2</v>
      </c>
      <c r="CU113" s="366">
        <f t="shared" si="516"/>
        <v>5.9259259259258901E-3</v>
      </c>
      <c r="CV113" s="107">
        <f t="shared" si="517"/>
        <v>5.0844907407407325E-2</v>
      </c>
      <c r="CW113" s="52">
        <f t="shared" si="518"/>
        <v>18.551919608348364</v>
      </c>
      <c r="CX113" s="52">
        <f t="shared" si="519"/>
        <v>16.389710903710448</v>
      </c>
      <c r="CY113" s="58"/>
      <c r="CZ113" s="59">
        <f t="shared" si="520"/>
        <v>16.453382084095065</v>
      </c>
      <c r="DA113" s="428">
        <f t="shared" si="521"/>
        <v>19.758507135016465</v>
      </c>
      <c r="DB113" s="61">
        <f t="shared" si="522"/>
        <v>8.4351851851852122E-2</v>
      </c>
      <c r="DC113" s="61">
        <f t="shared" si="523"/>
        <v>0.10129629629629655</v>
      </c>
      <c r="DD113" s="373"/>
      <c r="DE113" s="63">
        <f t="shared" si="531"/>
        <v>40</v>
      </c>
      <c r="DF113" s="64">
        <f t="shared" si="532"/>
        <v>2.0244444444444443</v>
      </c>
      <c r="DG113" s="64">
        <f t="shared" si="533"/>
        <v>2.431111111111111</v>
      </c>
      <c r="DH113" s="16">
        <f t="shared" si="534"/>
        <v>180</v>
      </c>
      <c r="DI113" s="16">
        <f t="shared" si="524"/>
        <v>-21.366666666666667</v>
      </c>
      <c r="DJ113" s="65">
        <f t="shared" si="535"/>
        <v>198.63333333333333</v>
      </c>
      <c r="DK113" s="65">
        <f t="shared" si="525"/>
        <v>198.63333333333333</v>
      </c>
      <c r="DL113" s="65">
        <f t="shared" si="526"/>
        <v>198.63333333333333</v>
      </c>
      <c r="DM113" s="65">
        <f t="shared" si="527"/>
        <v>198.63333333333333</v>
      </c>
      <c r="DN113" s="65">
        <f t="shared" si="528"/>
        <v>198.63333333333333</v>
      </c>
      <c r="DO113" s="131">
        <f t="shared" si="536"/>
        <v>198.63333333333333</v>
      </c>
      <c r="DP113" s="65">
        <f t="shared" si="537"/>
        <v>198.63333333333333</v>
      </c>
      <c r="DQ113" s="65">
        <f t="shared" si="538"/>
        <v>198.63333333333333</v>
      </c>
      <c r="DR113" s="134">
        <f t="shared" si="539"/>
        <v>198.63333333333333</v>
      </c>
    </row>
    <row r="114" spans="1:123" s="67" customFormat="1">
      <c r="A114" s="212">
        <f t="shared" si="529"/>
        <v>6</v>
      </c>
      <c r="B114" s="80">
        <f t="shared" si="540"/>
        <v>40</v>
      </c>
      <c r="C114" s="115">
        <v>42</v>
      </c>
      <c r="D114" s="114" t="s">
        <v>324</v>
      </c>
      <c r="E114" s="114" t="s">
        <v>325</v>
      </c>
      <c r="F114" s="286" t="s">
        <v>459</v>
      </c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297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5"/>
      <c r="BA114" s="135"/>
      <c r="BB114" s="135"/>
      <c r="BC114" s="135"/>
      <c r="BD114" s="135"/>
      <c r="BE114" s="135"/>
      <c r="BF114" s="135"/>
      <c r="BG114" s="135"/>
      <c r="BH114" s="135"/>
      <c r="BI114" s="135"/>
      <c r="BJ114" s="135"/>
      <c r="BK114" s="135"/>
      <c r="BL114" s="311"/>
      <c r="BM114" s="135"/>
      <c r="BN114" s="135"/>
      <c r="BO114" s="135"/>
      <c r="BP114" s="135"/>
      <c r="BQ114" s="135"/>
      <c r="BR114" s="135"/>
      <c r="BS114" s="400">
        <v>0.52083333333333304</v>
      </c>
      <c r="BT114" s="47" t="str">
        <f t="shared" si="494"/>
        <v>13</v>
      </c>
      <c r="BU114" s="47" t="str">
        <f t="shared" si="495"/>
        <v>33</v>
      </c>
      <c r="BV114" s="47" t="str">
        <f t="shared" si="496"/>
        <v>48</v>
      </c>
      <c r="BW114" s="48" t="s">
        <v>825</v>
      </c>
      <c r="BX114" s="49" t="str">
        <f t="shared" si="497"/>
        <v>13:33:48</v>
      </c>
      <c r="BY114" s="47" t="str">
        <f t="shared" si="498"/>
        <v>13</v>
      </c>
      <c r="BZ114" s="47" t="str">
        <f t="shared" si="499"/>
        <v>41</v>
      </c>
      <c r="CA114" s="47" t="str">
        <f t="shared" si="500"/>
        <v>26</v>
      </c>
      <c r="CB114" s="48" t="s">
        <v>826</v>
      </c>
      <c r="CC114" s="49" t="str">
        <f t="shared" si="501"/>
        <v>13:41:26</v>
      </c>
      <c r="CD114" s="107">
        <f t="shared" si="502"/>
        <v>4.430555555555582E-2</v>
      </c>
      <c r="CE114" s="109">
        <f t="shared" si="503"/>
        <v>5.3009259259259034E-3</v>
      </c>
      <c r="CF114" s="107">
        <f t="shared" si="504"/>
        <v>4.9606481481481723E-2</v>
      </c>
      <c r="CG114" s="52">
        <f t="shared" si="505"/>
        <v>18.808777429467082</v>
      </c>
      <c r="CH114" s="52">
        <f t="shared" si="506"/>
        <v>16.798880074661689</v>
      </c>
      <c r="CI114" s="108">
        <f t="shared" si="530"/>
        <v>0.59127314814814813</v>
      </c>
      <c r="CJ114" s="47" t="str">
        <f t="shared" si="507"/>
        <v>15</v>
      </c>
      <c r="CK114" s="47" t="str">
        <f t="shared" si="508"/>
        <v>29</v>
      </c>
      <c r="CL114" s="47" t="str">
        <f t="shared" si="509"/>
        <v>25</v>
      </c>
      <c r="CM114" s="48" t="s">
        <v>893</v>
      </c>
      <c r="CN114" s="119" t="str">
        <f t="shared" si="510"/>
        <v>15:29:25</v>
      </c>
      <c r="CO114" s="47" t="str">
        <f t="shared" si="511"/>
        <v>15</v>
      </c>
      <c r="CP114" s="47" t="str">
        <f t="shared" si="512"/>
        <v>34</v>
      </c>
      <c r="CQ114" s="47" t="str">
        <f t="shared" si="513"/>
        <v>37</v>
      </c>
      <c r="CR114" s="48" t="s">
        <v>894</v>
      </c>
      <c r="CS114" s="119" t="str">
        <f t="shared" si="514"/>
        <v>15:34:37</v>
      </c>
      <c r="CT114" s="107">
        <f t="shared" si="515"/>
        <v>5.4155092592592546E-2</v>
      </c>
      <c r="CU114" s="366">
        <f t="shared" si="516"/>
        <v>3.6111111111112315E-3</v>
      </c>
      <c r="CV114" s="107">
        <f t="shared" si="517"/>
        <v>5.7766203703703778E-2</v>
      </c>
      <c r="CW114" s="52">
        <f t="shared" si="518"/>
        <v>15.387903398162003</v>
      </c>
      <c r="CX114" s="52">
        <f t="shared" si="519"/>
        <v>14.425966740132237</v>
      </c>
      <c r="CY114" s="58"/>
      <c r="CZ114" s="59">
        <f t="shared" si="520"/>
        <v>15.522259351083326</v>
      </c>
      <c r="DA114" s="428">
        <f t="shared" si="521"/>
        <v>16.927236393558246</v>
      </c>
      <c r="DB114" s="61">
        <f t="shared" si="522"/>
        <v>9.8460648148148366E-2</v>
      </c>
      <c r="DC114" s="61">
        <f t="shared" si="523"/>
        <v>0.1073726851851855</v>
      </c>
      <c r="DD114" s="6"/>
      <c r="DE114" s="63">
        <f t="shared" si="531"/>
        <v>40</v>
      </c>
      <c r="DF114" s="64">
        <f t="shared" si="532"/>
        <v>2.3630555555555555</v>
      </c>
      <c r="DG114" s="64">
        <f t="shared" si="533"/>
        <v>2.576944444444444</v>
      </c>
      <c r="DH114" s="16">
        <f t="shared" si="534"/>
        <v>175</v>
      </c>
      <c r="DI114" s="16">
        <f t="shared" si="524"/>
        <v>-30.116666666666667</v>
      </c>
      <c r="DJ114" s="65">
        <f t="shared" si="535"/>
        <v>184.88333333333333</v>
      </c>
      <c r="DK114" s="65">
        <f t="shared" si="525"/>
        <v>184.88333333333333</v>
      </c>
      <c r="DL114" s="65">
        <f t="shared" si="526"/>
        <v>184.88333333333333</v>
      </c>
      <c r="DM114" s="65">
        <f t="shared" si="527"/>
        <v>184.88333333333333</v>
      </c>
      <c r="DN114" s="65">
        <f t="shared" si="528"/>
        <v>184.88333333333333</v>
      </c>
      <c r="DO114" s="131">
        <f t="shared" si="536"/>
        <v>184.88333333333333</v>
      </c>
      <c r="DP114" s="65">
        <f t="shared" si="537"/>
        <v>184.88333333333333</v>
      </c>
      <c r="DQ114" s="65">
        <f t="shared" si="538"/>
        <v>184.88333333333333</v>
      </c>
      <c r="DR114" s="134">
        <f t="shared" si="539"/>
        <v>184.88333333333333</v>
      </c>
      <c r="DS114" s="66"/>
    </row>
    <row r="115" spans="1:123" s="67" customFormat="1">
      <c r="A115" s="212">
        <f t="shared" si="529"/>
        <v>7</v>
      </c>
      <c r="B115" s="80">
        <f t="shared" si="540"/>
        <v>40</v>
      </c>
      <c r="C115" s="115">
        <v>372</v>
      </c>
      <c r="D115" s="114" t="s">
        <v>397</v>
      </c>
      <c r="E115" s="114" t="s">
        <v>398</v>
      </c>
      <c r="F115" s="286" t="s">
        <v>459</v>
      </c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298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312"/>
      <c r="BM115" s="137"/>
      <c r="BN115" s="137"/>
      <c r="BO115" s="137"/>
      <c r="BP115" s="137"/>
      <c r="BQ115" s="137"/>
      <c r="BR115" s="137"/>
      <c r="BS115" s="400">
        <v>0.52083333333333304</v>
      </c>
      <c r="BT115" s="47" t="str">
        <f t="shared" si="494"/>
        <v>13</v>
      </c>
      <c r="BU115" s="47" t="str">
        <f t="shared" si="495"/>
        <v>41</v>
      </c>
      <c r="BV115" s="47" t="str">
        <f t="shared" si="496"/>
        <v>23</v>
      </c>
      <c r="BW115" s="48" t="s">
        <v>759</v>
      </c>
      <c r="BX115" s="49" t="str">
        <f t="shared" si="497"/>
        <v>13:41:23</v>
      </c>
      <c r="BY115" s="47" t="str">
        <f t="shared" si="498"/>
        <v>13</v>
      </c>
      <c r="BZ115" s="47" t="str">
        <f t="shared" si="499"/>
        <v>46</v>
      </c>
      <c r="CA115" s="47" t="str">
        <f t="shared" si="500"/>
        <v>10</v>
      </c>
      <c r="CB115" s="48" t="s">
        <v>760</v>
      </c>
      <c r="CC115" s="49" t="str">
        <f t="shared" si="501"/>
        <v>13:46:10</v>
      </c>
      <c r="CD115" s="107">
        <f t="shared" si="502"/>
        <v>4.9571759259259607E-2</v>
      </c>
      <c r="CE115" s="109">
        <f t="shared" si="503"/>
        <v>3.3217592592591494E-3</v>
      </c>
      <c r="CF115" s="107">
        <f t="shared" si="504"/>
        <v>5.2893518518518756E-2</v>
      </c>
      <c r="CG115" s="52">
        <f t="shared" si="505"/>
        <v>16.810646742937191</v>
      </c>
      <c r="CH115" s="52">
        <f t="shared" si="506"/>
        <v>15.75492341356674</v>
      </c>
      <c r="CI115" s="108">
        <f t="shared" si="530"/>
        <v>0.59456018518518516</v>
      </c>
      <c r="CJ115" s="47" t="str">
        <f t="shared" si="507"/>
        <v>15</v>
      </c>
      <c r="CK115" s="47" t="str">
        <f t="shared" si="508"/>
        <v>21</v>
      </c>
      <c r="CL115" s="47" t="str">
        <f t="shared" si="509"/>
        <v>53</v>
      </c>
      <c r="CM115" s="48" t="s">
        <v>889</v>
      </c>
      <c r="CN115" s="119" t="str">
        <f t="shared" si="510"/>
        <v>15:21:53</v>
      </c>
      <c r="CO115" s="47" t="str">
        <f t="shared" si="511"/>
        <v>15</v>
      </c>
      <c r="CP115" s="47" t="str">
        <f t="shared" si="512"/>
        <v>34</v>
      </c>
      <c r="CQ115" s="47" t="str">
        <f t="shared" si="513"/>
        <v>48</v>
      </c>
      <c r="CR115" s="48" t="s">
        <v>890</v>
      </c>
      <c r="CS115" s="119" t="str">
        <f t="shared" si="514"/>
        <v>15:34:48</v>
      </c>
      <c r="CT115" s="107">
        <f t="shared" si="515"/>
        <v>4.5636574074074066E-2</v>
      </c>
      <c r="CU115" s="366">
        <f t="shared" si="516"/>
        <v>8.9699074074074403E-3</v>
      </c>
      <c r="CV115" s="107">
        <f t="shared" si="517"/>
        <v>5.4606481481481506E-2</v>
      </c>
      <c r="CW115" s="52">
        <f t="shared" si="518"/>
        <v>18.260207963479584</v>
      </c>
      <c r="CX115" s="52">
        <f t="shared" si="519"/>
        <v>15.260703688003389</v>
      </c>
      <c r="CY115" s="58"/>
      <c r="CZ115" s="59">
        <f t="shared" si="520"/>
        <v>15.503875968992251</v>
      </c>
      <c r="DA115" s="428">
        <f t="shared" si="521"/>
        <v>17.505470459518602</v>
      </c>
      <c r="DB115" s="61">
        <f t="shared" si="522"/>
        <v>9.5208333333333672E-2</v>
      </c>
      <c r="DC115" s="61">
        <f t="shared" si="523"/>
        <v>0.10750000000000026</v>
      </c>
      <c r="DD115" s="6"/>
      <c r="DE115" s="63">
        <f t="shared" si="531"/>
        <v>40</v>
      </c>
      <c r="DF115" s="64">
        <f t="shared" si="532"/>
        <v>2.2849999999999997</v>
      </c>
      <c r="DG115" s="64">
        <f t="shared" si="533"/>
        <v>2.5799999999999996</v>
      </c>
      <c r="DH115" s="16">
        <f t="shared" si="534"/>
        <v>170</v>
      </c>
      <c r="DI115" s="16">
        <f t="shared" si="524"/>
        <v>-30.3</v>
      </c>
      <c r="DJ115" s="65">
        <f t="shared" si="535"/>
        <v>179.7</v>
      </c>
      <c r="DK115" s="65">
        <f t="shared" si="525"/>
        <v>179.7</v>
      </c>
      <c r="DL115" s="65">
        <f t="shared" si="526"/>
        <v>179.7</v>
      </c>
      <c r="DM115" s="65">
        <f t="shared" si="527"/>
        <v>179.7</v>
      </c>
      <c r="DN115" s="65">
        <f t="shared" si="528"/>
        <v>179.7</v>
      </c>
      <c r="DO115" s="131">
        <f t="shared" si="536"/>
        <v>179.7</v>
      </c>
      <c r="DP115" s="65">
        <f t="shared" si="537"/>
        <v>179.7</v>
      </c>
      <c r="DQ115" s="65">
        <f t="shared" si="538"/>
        <v>179.7</v>
      </c>
      <c r="DR115" s="134">
        <f t="shared" si="539"/>
        <v>179.7</v>
      </c>
      <c r="DS115" s="66"/>
    </row>
    <row r="116" spans="1:123" s="67" customFormat="1">
      <c r="A116" s="212">
        <f t="shared" si="529"/>
        <v>8</v>
      </c>
      <c r="B116" s="80">
        <f t="shared" si="540"/>
        <v>40</v>
      </c>
      <c r="C116" s="115">
        <v>330</v>
      </c>
      <c r="D116" s="114" t="s">
        <v>387</v>
      </c>
      <c r="E116" s="114" t="s">
        <v>184</v>
      </c>
      <c r="F116" s="286" t="s">
        <v>459</v>
      </c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298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312"/>
      <c r="BM116" s="137"/>
      <c r="BN116" s="137"/>
      <c r="BO116" s="137"/>
      <c r="BP116" s="137"/>
      <c r="BQ116" s="137"/>
      <c r="BR116" s="137"/>
      <c r="BS116" s="400">
        <v>0.52083333333333304</v>
      </c>
      <c r="BT116" s="47" t="str">
        <f t="shared" si="494"/>
        <v>13</v>
      </c>
      <c r="BU116" s="47" t="str">
        <f t="shared" si="495"/>
        <v>17</v>
      </c>
      <c r="BV116" s="47" t="str">
        <f t="shared" si="496"/>
        <v>23</v>
      </c>
      <c r="BW116" s="48" t="s">
        <v>762</v>
      </c>
      <c r="BX116" s="49" t="str">
        <f t="shared" si="497"/>
        <v>13:17:23</v>
      </c>
      <c r="BY116" s="47" t="str">
        <f t="shared" si="498"/>
        <v>13</v>
      </c>
      <c r="BZ116" s="47" t="str">
        <f t="shared" si="499"/>
        <v>46</v>
      </c>
      <c r="CA116" s="47" t="str">
        <f t="shared" si="500"/>
        <v>32</v>
      </c>
      <c r="CB116" s="48" t="s">
        <v>763</v>
      </c>
      <c r="CC116" s="49" t="str">
        <f t="shared" si="501"/>
        <v>13:46:32</v>
      </c>
      <c r="CD116" s="107">
        <f t="shared" si="502"/>
        <v>3.2905092592592888E-2</v>
      </c>
      <c r="CE116" s="109">
        <f t="shared" si="503"/>
        <v>2.0243055555555611E-2</v>
      </c>
      <c r="CF116" s="107">
        <f t="shared" si="504"/>
        <v>5.31481481481485E-2</v>
      </c>
      <c r="CG116" s="52">
        <f t="shared" si="505"/>
        <v>25.325360534646499</v>
      </c>
      <c r="CH116" s="52">
        <f t="shared" si="506"/>
        <v>15.679442508710801</v>
      </c>
      <c r="CI116" s="108">
        <f t="shared" si="530"/>
        <v>0.59481481481481491</v>
      </c>
      <c r="CJ116" s="47" t="str">
        <f t="shared" si="507"/>
        <v>15</v>
      </c>
      <c r="CK116" s="47" t="str">
        <f t="shared" si="508"/>
        <v>34</v>
      </c>
      <c r="CL116" s="47" t="str">
        <f t="shared" si="509"/>
        <v>41</v>
      </c>
      <c r="CM116" s="48" t="s">
        <v>907</v>
      </c>
      <c r="CN116" s="119" t="str">
        <f t="shared" si="510"/>
        <v>15:34:41</v>
      </c>
      <c r="CO116" s="47" t="str">
        <f t="shared" si="511"/>
        <v>15</v>
      </c>
      <c r="CP116" s="47" t="str">
        <f t="shared" si="512"/>
        <v>41</v>
      </c>
      <c r="CQ116" s="47" t="str">
        <f t="shared" si="513"/>
        <v>30</v>
      </c>
      <c r="CR116" s="48" t="s">
        <v>908</v>
      </c>
      <c r="CS116" s="119" t="str">
        <f t="shared" si="514"/>
        <v>15:41:30</v>
      </c>
      <c r="CT116" s="107">
        <f t="shared" si="515"/>
        <v>5.4270833333333268E-2</v>
      </c>
      <c r="CU116" s="366">
        <f t="shared" si="516"/>
        <v>4.7337962962962221E-3</v>
      </c>
      <c r="CV116" s="107">
        <f t="shared" si="517"/>
        <v>5.900462962962949E-2</v>
      </c>
      <c r="CW116" s="52">
        <f t="shared" si="518"/>
        <v>15.355086372360844</v>
      </c>
      <c r="CX116" s="52">
        <f t="shared" si="519"/>
        <v>14.123185562965869</v>
      </c>
      <c r="CY116" s="58"/>
      <c r="CZ116" s="59">
        <f t="shared" si="520"/>
        <v>14.860681114551083</v>
      </c>
      <c r="DA116" s="428">
        <f t="shared" si="521"/>
        <v>19.118428040361124</v>
      </c>
      <c r="DB116" s="61">
        <f t="shared" si="522"/>
        <v>8.7175925925926157E-2</v>
      </c>
      <c r="DC116" s="61">
        <f t="shared" si="523"/>
        <v>0.11215277777777799</v>
      </c>
      <c r="DD116" s="6"/>
      <c r="DE116" s="63">
        <f t="shared" si="531"/>
        <v>40</v>
      </c>
      <c r="DF116" s="64">
        <f t="shared" si="532"/>
        <v>2.0922222222222224</v>
      </c>
      <c r="DG116" s="64">
        <f t="shared" si="533"/>
        <v>2.6916666666666669</v>
      </c>
      <c r="DH116" s="16">
        <f t="shared" si="534"/>
        <v>165</v>
      </c>
      <c r="DI116" s="16">
        <f t="shared" si="524"/>
        <v>-37</v>
      </c>
      <c r="DJ116" s="65">
        <f t="shared" si="535"/>
        <v>168</v>
      </c>
      <c r="DK116" s="65">
        <f t="shared" si="525"/>
        <v>168</v>
      </c>
      <c r="DL116" s="65">
        <f t="shared" si="526"/>
        <v>168</v>
      </c>
      <c r="DM116" s="65">
        <f t="shared" si="527"/>
        <v>168</v>
      </c>
      <c r="DN116" s="65">
        <f t="shared" si="528"/>
        <v>168</v>
      </c>
      <c r="DO116" s="131">
        <f t="shared" si="536"/>
        <v>168</v>
      </c>
      <c r="DP116" s="65">
        <f t="shared" si="537"/>
        <v>168</v>
      </c>
      <c r="DQ116" s="65">
        <f t="shared" si="538"/>
        <v>168</v>
      </c>
      <c r="DR116" s="134">
        <f t="shared" si="539"/>
        <v>168</v>
      </c>
      <c r="DS116" s="66"/>
    </row>
    <row r="117" spans="1:123" s="67" customFormat="1">
      <c r="A117" s="212">
        <f t="shared" si="529"/>
        <v>9</v>
      </c>
      <c r="B117" s="80">
        <f t="shared" si="540"/>
        <v>40</v>
      </c>
      <c r="C117" s="115">
        <v>359</v>
      </c>
      <c r="D117" s="114" t="s">
        <v>395</v>
      </c>
      <c r="E117" s="114" t="s">
        <v>396</v>
      </c>
      <c r="F117" s="286" t="s">
        <v>459</v>
      </c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298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312"/>
      <c r="BM117" s="137"/>
      <c r="BN117" s="137"/>
      <c r="BO117" s="137"/>
      <c r="BP117" s="137"/>
      <c r="BQ117" s="137"/>
      <c r="BR117" s="137"/>
      <c r="BS117" s="400">
        <v>0.52083333333333304</v>
      </c>
      <c r="BT117" s="47" t="str">
        <f t="shared" si="494"/>
        <v>13</v>
      </c>
      <c r="BU117" s="47" t="str">
        <f t="shared" si="495"/>
        <v>36</v>
      </c>
      <c r="BV117" s="47" t="str">
        <f t="shared" si="496"/>
        <v>28</v>
      </c>
      <c r="BW117" s="48" t="s">
        <v>741</v>
      </c>
      <c r="BX117" s="49" t="str">
        <f t="shared" si="497"/>
        <v>13:36:28</v>
      </c>
      <c r="BY117" s="47" t="str">
        <f t="shared" si="498"/>
        <v>13</v>
      </c>
      <c r="BZ117" s="47" t="str">
        <f t="shared" si="499"/>
        <v>42</v>
      </c>
      <c r="CA117" s="47" t="str">
        <f t="shared" si="500"/>
        <v>09</v>
      </c>
      <c r="CB117" s="48" t="s">
        <v>761</v>
      </c>
      <c r="CC117" s="49" t="str">
        <f t="shared" si="501"/>
        <v>13:42:09</v>
      </c>
      <c r="CD117" s="107">
        <f t="shared" si="502"/>
        <v>4.6157407407407702E-2</v>
      </c>
      <c r="CE117" s="109">
        <f t="shared" si="503"/>
        <v>3.9467592592592471E-3</v>
      </c>
      <c r="CF117" s="107">
        <f t="shared" si="504"/>
        <v>5.0104166666666949E-2</v>
      </c>
      <c r="CG117" s="52">
        <f t="shared" si="505"/>
        <v>18.054162487462385</v>
      </c>
      <c r="CH117" s="52">
        <f t="shared" si="506"/>
        <v>16.632016632016633</v>
      </c>
      <c r="CI117" s="108">
        <f t="shared" si="530"/>
        <v>0.59177083333333336</v>
      </c>
      <c r="CJ117" s="47" t="str">
        <f t="shared" si="507"/>
        <v>15</v>
      </c>
      <c r="CK117" s="47" t="str">
        <f t="shared" si="508"/>
        <v>29</v>
      </c>
      <c r="CL117" s="47" t="str">
        <f t="shared" si="509"/>
        <v>40</v>
      </c>
      <c r="CM117" s="48" t="s">
        <v>909</v>
      </c>
      <c r="CN117" s="119" t="str">
        <f t="shared" si="510"/>
        <v>15:29:40</v>
      </c>
      <c r="CO117" s="47" t="str">
        <f t="shared" si="511"/>
        <v>15</v>
      </c>
      <c r="CP117" s="47" t="str">
        <f t="shared" si="512"/>
        <v>42</v>
      </c>
      <c r="CQ117" s="47" t="str">
        <f t="shared" si="513"/>
        <v>46</v>
      </c>
      <c r="CR117" s="48" t="s">
        <v>910</v>
      </c>
      <c r="CS117" s="119" t="str">
        <f t="shared" si="514"/>
        <v>15:42:46</v>
      </c>
      <c r="CT117" s="107">
        <f t="shared" si="515"/>
        <v>5.3831018518518459E-2</v>
      </c>
      <c r="CU117" s="366">
        <f t="shared" si="516"/>
        <v>9.097222222222201E-3</v>
      </c>
      <c r="CV117" s="107">
        <f t="shared" si="517"/>
        <v>6.292824074074066E-2</v>
      </c>
      <c r="CW117" s="52">
        <f t="shared" si="518"/>
        <v>15.480541818963665</v>
      </c>
      <c r="CX117" s="52">
        <f t="shared" si="519"/>
        <v>13.242597020415669</v>
      </c>
      <c r="CY117" s="58"/>
      <c r="CZ117" s="59">
        <f t="shared" si="520"/>
        <v>14.745033790702434</v>
      </c>
      <c r="DA117" s="428">
        <f t="shared" si="521"/>
        <v>16.668595902303508</v>
      </c>
      <c r="DB117" s="61">
        <f t="shared" si="522"/>
        <v>9.9988425925926161E-2</v>
      </c>
      <c r="DC117" s="61">
        <f t="shared" si="523"/>
        <v>0.11303240740740761</v>
      </c>
      <c r="DD117" s="6"/>
      <c r="DE117" s="63">
        <f t="shared" si="531"/>
        <v>40</v>
      </c>
      <c r="DF117" s="64">
        <f t="shared" si="532"/>
        <v>2.3997222222222221</v>
      </c>
      <c r="DG117" s="64">
        <f t="shared" si="533"/>
        <v>2.7127777777777782</v>
      </c>
      <c r="DH117" s="16">
        <f t="shared" si="534"/>
        <v>160</v>
      </c>
      <c r="DI117" s="16">
        <f t="shared" si="524"/>
        <v>-38.266666666666666</v>
      </c>
      <c r="DJ117" s="65">
        <f t="shared" si="535"/>
        <v>161.73333333333335</v>
      </c>
      <c r="DK117" s="65">
        <f t="shared" si="525"/>
        <v>161.73333333333335</v>
      </c>
      <c r="DL117" s="65">
        <f t="shared" si="526"/>
        <v>161.73333333333335</v>
      </c>
      <c r="DM117" s="65">
        <f t="shared" si="527"/>
        <v>161.73333333333335</v>
      </c>
      <c r="DN117" s="65">
        <f t="shared" si="528"/>
        <v>161.73333333333335</v>
      </c>
      <c r="DO117" s="131">
        <f t="shared" si="536"/>
        <v>161.73333333333335</v>
      </c>
      <c r="DP117" s="65">
        <f t="shared" si="537"/>
        <v>161.73333333333335</v>
      </c>
      <c r="DQ117" s="65">
        <f t="shared" si="538"/>
        <v>161.73333333333335</v>
      </c>
      <c r="DR117" s="134">
        <f t="shared" si="539"/>
        <v>161.73333333333335</v>
      </c>
      <c r="DS117" s="66"/>
    </row>
    <row r="118" spans="1:123" s="67" customFormat="1">
      <c r="A118" s="212">
        <f t="shared" si="529"/>
        <v>10</v>
      </c>
      <c r="B118" s="80">
        <f t="shared" si="540"/>
        <v>40</v>
      </c>
      <c r="C118" s="115">
        <v>387</v>
      </c>
      <c r="D118" s="114" t="s">
        <v>771</v>
      </c>
      <c r="E118" s="114" t="s">
        <v>1025</v>
      </c>
      <c r="F118" s="286" t="s">
        <v>459</v>
      </c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298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379"/>
      <c r="BM118" s="377"/>
      <c r="BN118" s="377"/>
      <c r="BO118" s="377"/>
      <c r="BP118" s="377"/>
      <c r="BQ118" s="377"/>
      <c r="BR118" s="377"/>
      <c r="BS118" s="400">
        <v>0.52083333333333304</v>
      </c>
      <c r="BT118" s="47" t="str">
        <f t="shared" si="494"/>
        <v>13</v>
      </c>
      <c r="BU118" s="47" t="str">
        <f t="shared" si="495"/>
        <v>46</v>
      </c>
      <c r="BV118" s="47" t="str">
        <f t="shared" si="496"/>
        <v>41</v>
      </c>
      <c r="BW118" s="48" t="s">
        <v>772</v>
      </c>
      <c r="BX118" s="49" t="str">
        <f t="shared" si="497"/>
        <v>13:46:41</v>
      </c>
      <c r="BY118" s="47" t="str">
        <f t="shared" si="498"/>
        <v>13</v>
      </c>
      <c r="BZ118" s="47" t="str">
        <f t="shared" si="499"/>
        <v>51</v>
      </c>
      <c r="CA118" s="47" t="str">
        <f t="shared" si="500"/>
        <v>14</v>
      </c>
      <c r="CB118" s="48" t="s">
        <v>773</v>
      </c>
      <c r="CC118" s="49" t="str">
        <f t="shared" si="501"/>
        <v>13:51:14</v>
      </c>
      <c r="CD118" s="107">
        <f t="shared" si="502"/>
        <v>5.3252314814815072E-2</v>
      </c>
      <c r="CE118" s="109">
        <f t="shared" si="503"/>
        <v>3.1597222222222721E-3</v>
      </c>
      <c r="CF118" s="107">
        <f t="shared" si="504"/>
        <v>5.6412037037037344E-2</v>
      </c>
      <c r="CG118" s="52">
        <f t="shared" si="505"/>
        <v>15.648772006085634</v>
      </c>
      <c r="CH118" s="52">
        <f t="shared" si="506"/>
        <v>14.772260976610587</v>
      </c>
      <c r="CI118" s="108">
        <f t="shared" si="530"/>
        <v>0.59807870370370375</v>
      </c>
      <c r="CJ118" s="47" t="str">
        <f t="shared" si="507"/>
        <v>15</v>
      </c>
      <c r="CK118" s="47" t="str">
        <f t="shared" si="508"/>
        <v>41</v>
      </c>
      <c r="CL118" s="47" t="str">
        <f t="shared" si="509"/>
        <v>13</v>
      </c>
      <c r="CM118" s="48" t="s">
        <v>841</v>
      </c>
      <c r="CN118" s="119" t="str">
        <f t="shared" si="510"/>
        <v>15:41:13</v>
      </c>
      <c r="CO118" s="47" t="str">
        <f t="shared" si="511"/>
        <v>15</v>
      </c>
      <c r="CP118" s="47" t="str">
        <f t="shared" si="512"/>
        <v>45</v>
      </c>
      <c r="CQ118" s="47" t="str">
        <f t="shared" si="513"/>
        <v>49</v>
      </c>
      <c r="CR118" s="48" t="s">
        <v>842</v>
      </c>
      <c r="CS118" s="119" t="str">
        <f t="shared" si="514"/>
        <v>15:45:49</v>
      </c>
      <c r="CT118" s="107">
        <f t="shared" si="515"/>
        <v>5.554398148148143E-2</v>
      </c>
      <c r="CU118" s="366">
        <f t="shared" si="516"/>
        <v>3.1944444444443887E-3</v>
      </c>
      <c r="CV118" s="107">
        <f t="shared" si="517"/>
        <v>5.8738425925925819E-2</v>
      </c>
      <c r="CW118" s="52">
        <f t="shared" si="518"/>
        <v>15.00312565117733</v>
      </c>
      <c r="CX118" s="52">
        <f t="shared" si="519"/>
        <v>14.187192118226601</v>
      </c>
      <c r="CY118" s="58"/>
      <c r="CZ118" s="59">
        <f t="shared" si="520"/>
        <v>14.473816463966228</v>
      </c>
      <c r="DA118" s="421">
        <f t="shared" si="521"/>
        <v>15.319148936170212</v>
      </c>
      <c r="DB118" s="61">
        <f t="shared" si="522"/>
        <v>0.1087962962962965</v>
      </c>
      <c r="DC118" s="61">
        <f t="shared" si="523"/>
        <v>0.11515046296296316</v>
      </c>
      <c r="DD118" s="6"/>
      <c r="DE118" s="63">
        <f t="shared" si="531"/>
        <v>40</v>
      </c>
      <c r="DF118" s="64">
        <f t="shared" ref="DF118:DF119" si="541">MINUTE(DB118)/60+HOUR(DB118)+SECOND(DB118)/3600</f>
        <v>2.6111111111111112</v>
      </c>
      <c r="DG118" s="64">
        <f t="shared" ref="DG118:DG119" si="542">MINUTE(DC118)/60+HOUR(DC118)+SECOND(DC118)/3600</f>
        <v>2.763611111111111</v>
      </c>
      <c r="DH118" s="16">
        <f t="shared" si="534"/>
        <v>155</v>
      </c>
      <c r="DI118" s="16">
        <f t="shared" ref="DI118:DI119" si="543">-(SECOND(CS118-$CS$109)/60+MINUTE(CS118-$CS$109)+HOUR(CS118-$CS$109)*60)</f>
        <v>-41.31666666666667</v>
      </c>
      <c r="DJ118" s="65">
        <f t="shared" ref="DJ118:DJ119" si="544">IF((DE118+DH118+DI118)&lt;DE118,DE118,DE118+DH118+DI118)</f>
        <v>153.68333333333334</v>
      </c>
      <c r="DK118" s="65">
        <f t="shared" ref="DK118:DK119" si="545">IF(BX118&gt;$DE$108,0,DJ118)</f>
        <v>153.68333333333334</v>
      </c>
      <c r="DL118" s="65">
        <f t="shared" ref="DL118:DL119" si="546">IF((S118&gt;$DM$7),0,DK118)</f>
        <v>153.68333333333334</v>
      </c>
      <c r="DM118" s="65">
        <f t="shared" ref="DM118:DM119" si="547">IF((AI118&gt;$DN$7),0,DK118)</f>
        <v>153.68333333333334</v>
      </c>
      <c r="DN118" s="65">
        <f t="shared" ref="DN118:DN119" si="548">IF((AY118&gt;$DN$7),0,DK118)</f>
        <v>153.68333333333334</v>
      </c>
      <c r="DO118" s="131">
        <f t="shared" ref="DO118:DO119" si="549">IF((BO118&gt;$DM$7),0,DK118)</f>
        <v>153.68333333333334</v>
      </c>
      <c r="DP118" s="65">
        <f t="shared" ref="DP118:DP119" si="550">IF((CE118&gt;$DM$7),0,DK118)</f>
        <v>153.68333333333334</v>
      </c>
      <c r="DQ118" s="65">
        <f t="shared" ref="DQ118:DQ119" si="551">IF((CU118&gt;$DM$7),0,DK118)</f>
        <v>153.68333333333334</v>
      </c>
      <c r="DR118" s="134">
        <f t="shared" ref="DR118:DR119" si="552">DL118*DM118*DN118*DO118*DP118*DQ118/DL118/DM118/DN118/DP118/DQ118</f>
        <v>153.68333333333337</v>
      </c>
      <c r="DS118" s="66"/>
    </row>
    <row r="119" spans="1:123" s="355" customFormat="1">
      <c r="A119" s="212">
        <f t="shared" si="529"/>
        <v>11</v>
      </c>
      <c r="B119" s="80">
        <f t="shared" si="540"/>
        <v>40</v>
      </c>
      <c r="C119" s="115">
        <v>347</v>
      </c>
      <c r="D119" s="114" t="s">
        <v>393</v>
      </c>
      <c r="E119" s="114" t="s">
        <v>394</v>
      </c>
      <c r="F119" s="286" t="s">
        <v>459</v>
      </c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298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312"/>
      <c r="BM119" s="137"/>
      <c r="BN119" s="137"/>
      <c r="BO119" s="137"/>
      <c r="BP119" s="137"/>
      <c r="BQ119" s="137"/>
      <c r="BR119" s="137"/>
      <c r="BS119" s="400">
        <v>0.52083333333333304</v>
      </c>
      <c r="BT119" s="47" t="str">
        <f t="shared" si="494"/>
        <v>13</v>
      </c>
      <c r="BU119" s="47" t="str">
        <f t="shared" si="495"/>
        <v>51</v>
      </c>
      <c r="BV119" s="47" t="str">
        <f t="shared" si="496"/>
        <v>55</v>
      </c>
      <c r="BW119" s="48" t="s">
        <v>712</v>
      </c>
      <c r="BX119" s="49" t="str">
        <f t="shared" si="497"/>
        <v>13:51:55</v>
      </c>
      <c r="BY119" s="47" t="str">
        <f t="shared" si="498"/>
        <v>13</v>
      </c>
      <c r="BZ119" s="47" t="str">
        <f t="shared" si="499"/>
        <v>55</v>
      </c>
      <c r="CA119" s="47" t="str">
        <f t="shared" si="500"/>
        <v>12</v>
      </c>
      <c r="CB119" s="48" t="s">
        <v>713</v>
      </c>
      <c r="CC119" s="49" t="str">
        <f t="shared" si="501"/>
        <v>13:55:12</v>
      </c>
      <c r="CD119" s="107">
        <f t="shared" si="502"/>
        <v>5.6886574074074381E-2</v>
      </c>
      <c r="CE119" s="109">
        <f t="shared" si="503"/>
        <v>2.2800925925925419E-3</v>
      </c>
      <c r="CF119" s="107">
        <f t="shared" si="504"/>
        <v>5.9166666666666923E-2</v>
      </c>
      <c r="CG119" s="52">
        <f t="shared" si="505"/>
        <v>14.649033570701933</v>
      </c>
      <c r="CH119" s="52">
        <f t="shared" si="506"/>
        <v>14.08450704225352</v>
      </c>
      <c r="CI119" s="108">
        <f t="shared" si="530"/>
        <v>0.60083333333333333</v>
      </c>
      <c r="CJ119" s="47" t="str">
        <f t="shared" si="507"/>
        <v>15</v>
      </c>
      <c r="CK119" s="47" t="str">
        <f t="shared" si="508"/>
        <v>42</v>
      </c>
      <c r="CL119" s="47" t="str">
        <f t="shared" si="509"/>
        <v>33</v>
      </c>
      <c r="CM119" s="48" t="s">
        <v>843</v>
      </c>
      <c r="CN119" s="119" t="str">
        <f t="shared" si="510"/>
        <v>15:42:33</v>
      </c>
      <c r="CO119" s="47" t="str">
        <f t="shared" si="511"/>
        <v>15</v>
      </c>
      <c r="CP119" s="47" t="str">
        <f t="shared" si="512"/>
        <v>48</v>
      </c>
      <c r="CQ119" s="47" t="str">
        <f t="shared" si="513"/>
        <v>48</v>
      </c>
      <c r="CR119" s="48" t="s">
        <v>844</v>
      </c>
      <c r="CS119" s="119" t="str">
        <f t="shared" si="514"/>
        <v>15:48:48</v>
      </c>
      <c r="CT119" s="107">
        <f t="shared" si="515"/>
        <v>5.3715277777777737E-2</v>
      </c>
      <c r="CU119" s="366">
        <f t="shared" si="516"/>
        <v>4.3402777777777901E-3</v>
      </c>
      <c r="CV119" s="107">
        <f t="shared" si="517"/>
        <v>5.8055555555555527E-2</v>
      </c>
      <c r="CW119" s="52">
        <f t="shared" si="518"/>
        <v>15.513897866839045</v>
      </c>
      <c r="CX119" s="52">
        <f t="shared" si="519"/>
        <v>14.354066985645932</v>
      </c>
      <c r="CY119" s="58"/>
      <c r="CZ119" s="59">
        <f t="shared" si="520"/>
        <v>14.218009478672988</v>
      </c>
      <c r="DA119" s="421">
        <f t="shared" si="521"/>
        <v>15.069066555043953</v>
      </c>
      <c r="DB119" s="61">
        <f t="shared" si="522"/>
        <v>0.11060185185185212</v>
      </c>
      <c r="DC119" s="61">
        <f t="shared" si="523"/>
        <v>0.11722222222222245</v>
      </c>
      <c r="DD119" s="373"/>
      <c r="DE119" s="63">
        <f t="shared" si="531"/>
        <v>40</v>
      </c>
      <c r="DF119" s="64">
        <f t="shared" si="541"/>
        <v>2.6544444444444442</v>
      </c>
      <c r="DG119" s="64">
        <f t="shared" si="542"/>
        <v>2.813333333333333</v>
      </c>
      <c r="DH119" s="16">
        <f t="shared" si="534"/>
        <v>150</v>
      </c>
      <c r="DI119" s="16">
        <f t="shared" si="543"/>
        <v>-44.3</v>
      </c>
      <c r="DJ119" s="65">
        <f t="shared" si="544"/>
        <v>145.69999999999999</v>
      </c>
      <c r="DK119" s="65">
        <f t="shared" si="545"/>
        <v>145.69999999999999</v>
      </c>
      <c r="DL119" s="65">
        <f t="shared" si="546"/>
        <v>145.69999999999999</v>
      </c>
      <c r="DM119" s="65">
        <f t="shared" si="547"/>
        <v>145.69999999999999</v>
      </c>
      <c r="DN119" s="65">
        <f t="shared" si="548"/>
        <v>145.69999999999999</v>
      </c>
      <c r="DO119" s="131">
        <f t="shared" si="549"/>
        <v>145.69999999999999</v>
      </c>
      <c r="DP119" s="65">
        <f t="shared" si="550"/>
        <v>145.69999999999999</v>
      </c>
      <c r="DQ119" s="65">
        <f t="shared" si="551"/>
        <v>145.69999999999999</v>
      </c>
      <c r="DR119" s="134">
        <f t="shared" si="552"/>
        <v>145.69999999999999</v>
      </c>
    </row>
    <row r="120" spans="1:123" s="67" customFormat="1">
      <c r="A120" s="212">
        <f t="shared" si="529"/>
        <v>12</v>
      </c>
      <c r="B120" s="80">
        <f t="shared" si="540"/>
        <v>40</v>
      </c>
      <c r="C120" s="115">
        <v>364</v>
      </c>
      <c r="D120" s="114" t="s">
        <v>381</v>
      </c>
      <c r="E120" s="114" t="s">
        <v>382</v>
      </c>
      <c r="F120" s="286" t="s">
        <v>459</v>
      </c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298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312"/>
      <c r="BM120" s="137"/>
      <c r="BN120" s="137"/>
      <c r="BO120" s="137"/>
      <c r="BP120" s="137"/>
      <c r="BQ120" s="137"/>
      <c r="BR120" s="137"/>
      <c r="BS120" s="400">
        <v>0.52083333333333304</v>
      </c>
      <c r="BT120" s="47" t="str">
        <f t="shared" si="494"/>
        <v>13</v>
      </c>
      <c r="BU120" s="47" t="str">
        <f t="shared" si="495"/>
        <v>35</v>
      </c>
      <c r="BV120" s="47" t="str">
        <f t="shared" si="496"/>
        <v>46</v>
      </c>
      <c r="BW120" s="48" t="s">
        <v>694</v>
      </c>
      <c r="BX120" s="49" t="str">
        <f t="shared" si="497"/>
        <v>13:35:46</v>
      </c>
      <c r="BY120" s="47" t="str">
        <f t="shared" si="498"/>
        <v>13</v>
      </c>
      <c r="BZ120" s="47" t="str">
        <f t="shared" si="499"/>
        <v>55</v>
      </c>
      <c r="CA120" s="47" t="str">
        <f t="shared" si="500"/>
        <v>35</v>
      </c>
      <c r="CB120" s="48" t="s">
        <v>695</v>
      </c>
      <c r="CC120" s="49" t="str">
        <f t="shared" si="501"/>
        <v>13:55:35</v>
      </c>
      <c r="CD120" s="107">
        <f t="shared" si="502"/>
        <v>4.5671296296296626E-2</v>
      </c>
      <c r="CE120" s="109">
        <f t="shared" si="503"/>
        <v>1.3761574074074079E-2</v>
      </c>
      <c r="CF120" s="107">
        <f t="shared" si="504"/>
        <v>5.9432870370370705E-2</v>
      </c>
      <c r="CG120" s="52">
        <f t="shared" si="505"/>
        <v>18.246325392802838</v>
      </c>
      <c r="CH120" s="52">
        <f t="shared" si="506"/>
        <v>14.021421616358325</v>
      </c>
      <c r="CI120" s="108">
        <f t="shared" si="530"/>
        <v>0.60109953703703711</v>
      </c>
      <c r="CJ120" s="47" t="str">
        <f t="shared" si="507"/>
        <v>15</v>
      </c>
      <c r="CK120" s="47" t="str">
        <f t="shared" si="508"/>
        <v>43</v>
      </c>
      <c r="CL120" s="47" t="str">
        <f t="shared" si="509"/>
        <v>50</v>
      </c>
      <c r="CM120" s="48" t="s">
        <v>858</v>
      </c>
      <c r="CN120" s="119" t="str">
        <f t="shared" si="510"/>
        <v>15:43:50</v>
      </c>
      <c r="CO120" s="47" t="str">
        <f t="shared" si="511"/>
        <v>15</v>
      </c>
      <c r="CP120" s="47" t="str">
        <f t="shared" si="512"/>
        <v>59</v>
      </c>
      <c r="CQ120" s="47" t="str">
        <f t="shared" si="513"/>
        <v>30</v>
      </c>
      <c r="CR120" s="48" t="s">
        <v>859</v>
      </c>
      <c r="CS120" s="119" t="str">
        <f t="shared" si="514"/>
        <v>15:59:30</v>
      </c>
      <c r="CT120" s="107">
        <f t="shared" si="515"/>
        <v>5.4340277777777724E-2</v>
      </c>
      <c r="CU120" s="366">
        <f t="shared" si="516"/>
        <v>1.0879629629629628E-2</v>
      </c>
      <c r="CV120" s="107">
        <f t="shared" si="517"/>
        <v>6.5219907407407351E-2</v>
      </c>
      <c r="CW120" s="52">
        <f t="shared" si="518"/>
        <v>15.335463258785943</v>
      </c>
      <c r="CX120" s="52">
        <f t="shared" si="519"/>
        <v>12.777284826974268</v>
      </c>
      <c r="CY120" s="58"/>
      <c r="CZ120" s="59">
        <f t="shared" si="520"/>
        <v>13.370473537604457</v>
      </c>
      <c r="DA120" s="428">
        <f t="shared" si="521"/>
        <v>16.664737877560469</v>
      </c>
      <c r="DB120" s="61">
        <f t="shared" si="522"/>
        <v>0.10001157407407435</v>
      </c>
      <c r="DC120" s="61">
        <f t="shared" si="523"/>
        <v>0.12465277777777806</v>
      </c>
      <c r="DD120" s="6"/>
      <c r="DE120" s="63">
        <f t="shared" si="531"/>
        <v>40</v>
      </c>
      <c r="DF120" s="64">
        <f t="shared" si="532"/>
        <v>2.4002777777777777</v>
      </c>
      <c r="DG120" s="64">
        <f t="shared" si="533"/>
        <v>2.9916666666666667</v>
      </c>
      <c r="DH120" s="16">
        <f t="shared" si="534"/>
        <v>145</v>
      </c>
      <c r="DI120" s="16">
        <f t="shared" si="524"/>
        <v>-55</v>
      </c>
      <c r="DJ120" s="65">
        <f t="shared" si="535"/>
        <v>130</v>
      </c>
      <c r="DK120" s="65">
        <f t="shared" si="525"/>
        <v>130</v>
      </c>
      <c r="DL120" s="65">
        <f t="shared" si="526"/>
        <v>130</v>
      </c>
      <c r="DM120" s="65">
        <f t="shared" si="527"/>
        <v>130</v>
      </c>
      <c r="DN120" s="65">
        <f t="shared" si="528"/>
        <v>130</v>
      </c>
      <c r="DO120" s="131">
        <f t="shared" si="536"/>
        <v>130</v>
      </c>
      <c r="DP120" s="65">
        <f t="shared" si="537"/>
        <v>130</v>
      </c>
      <c r="DQ120" s="65">
        <f t="shared" si="538"/>
        <v>130</v>
      </c>
      <c r="DR120" s="134">
        <f t="shared" si="539"/>
        <v>130</v>
      </c>
      <c r="DS120" s="66"/>
    </row>
    <row r="121" spans="1:123" s="67" customFormat="1">
      <c r="A121" s="212">
        <f t="shared" si="529"/>
        <v>13</v>
      </c>
      <c r="B121" s="80">
        <f t="shared" si="540"/>
        <v>40</v>
      </c>
      <c r="C121" s="115">
        <v>634</v>
      </c>
      <c r="D121" s="114" t="s">
        <v>313</v>
      </c>
      <c r="E121" s="114" t="s">
        <v>314</v>
      </c>
      <c r="F121" s="286" t="s">
        <v>459</v>
      </c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297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/>
      <c r="BJ121" s="135"/>
      <c r="BK121" s="135"/>
      <c r="BL121" s="311"/>
      <c r="BM121" s="135"/>
      <c r="BN121" s="135"/>
      <c r="BO121" s="135"/>
      <c r="BP121" s="135"/>
      <c r="BQ121" s="135"/>
      <c r="BR121" s="135"/>
      <c r="BS121" s="400">
        <v>0.52083333333333304</v>
      </c>
      <c r="BT121" s="47" t="str">
        <f t="shared" si="494"/>
        <v>13</v>
      </c>
      <c r="BU121" s="47" t="str">
        <f t="shared" si="495"/>
        <v>51</v>
      </c>
      <c r="BV121" s="47" t="str">
        <f t="shared" si="496"/>
        <v>25</v>
      </c>
      <c r="BW121" s="48" t="s">
        <v>724</v>
      </c>
      <c r="BX121" s="49" t="str">
        <f t="shared" si="497"/>
        <v>13:51:25</v>
      </c>
      <c r="BY121" s="47" t="str">
        <f t="shared" si="498"/>
        <v>13</v>
      </c>
      <c r="BZ121" s="47" t="str">
        <f t="shared" si="499"/>
        <v>58</v>
      </c>
      <c r="CA121" s="47" t="str">
        <f t="shared" si="500"/>
        <v>12</v>
      </c>
      <c r="CB121" s="48" t="s">
        <v>725</v>
      </c>
      <c r="CC121" s="49" t="str">
        <f t="shared" si="501"/>
        <v>13:58:12</v>
      </c>
      <c r="CD121" s="107">
        <f t="shared" si="502"/>
        <v>5.6539351851852104E-2</v>
      </c>
      <c r="CE121" s="109">
        <f t="shared" si="503"/>
        <v>4.7106481481482554E-3</v>
      </c>
      <c r="CF121" s="107">
        <f t="shared" si="504"/>
        <v>6.125000000000036E-2</v>
      </c>
      <c r="CG121" s="52">
        <f t="shared" si="505"/>
        <v>14.73899692937564</v>
      </c>
      <c r="CH121" s="52">
        <f t="shared" si="506"/>
        <v>13.605442176870746</v>
      </c>
      <c r="CI121" s="108">
        <f t="shared" si="530"/>
        <v>0.60291666666666677</v>
      </c>
      <c r="CJ121" s="47" t="str">
        <f t="shared" si="507"/>
        <v>15</v>
      </c>
      <c r="CK121" s="47" t="str">
        <f t="shared" si="508"/>
        <v>52</v>
      </c>
      <c r="CL121" s="47" t="str">
        <f t="shared" si="509"/>
        <v>19</v>
      </c>
      <c r="CM121" s="48" t="s">
        <v>856</v>
      </c>
      <c r="CN121" s="119" t="str">
        <f t="shared" si="510"/>
        <v>15:52:19</v>
      </c>
      <c r="CO121" s="47" t="str">
        <f t="shared" si="511"/>
        <v>15</v>
      </c>
      <c r="CP121" s="47" t="str">
        <f t="shared" si="512"/>
        <v>59</v>
      </c>
      <c r="CQ121" s="47" t="str">
        <f t="shared" si="513"/>
        <v>48</v>
      </c>
      <c r="CR121" s="48" t="s">
        <v>857</v>
      </c>
      <c r="CS121" s="119" t="str">
        <f t="shared" si="514"/>
        <v>15:59:48</v>
      </c>
      <c r="CT121" s="107">
        <f t="shared" si="515"/>
        <v>5.8414351851851731E-2</v>
      </c>
      <c r="CU121" s="366">
        <f t="shared" si="516"/>
        <v>5.1967592592592204E-3</v>
      </c>
      <c r="CV121" s="107">
        <f t="shared" si="517"/>
        <v>6.3611111111110952E-2</v>
      </c>
      <c r="CW121" s="52">
        <f t="shared" si="518"/>
        <v>14.265900534971269</v>
      </c>
      <c r="CX121" s="52">
        <f t="shared" si="519"/>
        <v>13.100436681222709</v>
      </c>
      <c r="CY121" s="58"/>
      <c r="CZ121" s="59">
        <f t="shared" si="520"/>
        <v>13.348164627363738</v>
      </c>
      <c r="DA121" s="421">
        <f t="shared" si="521"/>
        <v>14.49859041482078</v>
      </c>
      <c r="DB121" s="61">
        <f t="shared" si="522"/>
        <v>0.11495370370370384</v>
      </c>
      <c r="DC121" s="61">
        <f t="shared" si="523"/>
        <v>0.12486111111111131</v>
      </c>
      <c r="DD121" s="6"/>
      <c r="DE121" s="63">
        <f t="shared" si="531"/>
        <v>40</v>
      </c>
      <c r="DF121" s="64">
        <f t="shared" si="532"/>
        <v>2.7588888888888889</v>
      </c>
      <c r="DG121" s="64">
        <f t="shared" si="533"/>
        <v>2.9966666666666666</v>
      </c>
      <c r="DH121" s="16">
        <f t="shared" si="534"/>
        <v>140</v>
      </c>
      <c r="DI121" s="16">
        <f t="shared" si="524"/>
        <v>-55.3</v>
      </c>
      <c r="DJ121" s="65">
        <f t="shared" si="535"/>
        <v>124.7</v>
      </c>
      <c r="DK121" s="65">
        <f t="shared" si="525"/>
        <v>124.7</v>
      </c>
      <c r="DL121" s="65">
        <f t="shared" si="526"/>
        <v>124.7</v>
      </c>
      <c r="DM121" s="65">
        <f t="shared" si="527"/>
        <v>124.7</v>
      </c>
      <c r="DN121" s="65">
        <f t="shared" si="528"/>
        <v>124.7</v>
      </c>
      <c r="DO121" s="131">
        <f t="shared" si="536"/>
        <v>124.7</v>
      </c>
      <c r="DP121" s="65">
        <f t="shared" si="537"/>
        <v>124.7</v>
      </c>
      <c r="DQ121" s="65">
        <f t="shared" si="538"/>
        <v>124.7</v>
      </c>
      <c r="DR121" s="134">
        <f t="shared" si="539"/>
        <v>124.7</v>
      </c>
      <c r="DS121" s="66"/>
    </row>
    <row r="122" spans="1:123" s="67" customFormat="1">
      <c r="A122" s="212">
        <f t="shared" si="529"/>
        <v>14</v>
      </c>
      <c r="B122" s="80">
        <f t="shared" ref="B122:B132" si="553">B121</f>
        <v>40</v>
      </c>
      <c r="C122" s="115">
        <v>338</v>
      </c>
      <c r="D122" s="114" t="s">
        <v>333</v>
      </c>
      <c r="E122" s="114" t="s">
        <v>334</v>
      </c>
      <c r="F122" s="286" t="s">
        <v>459</v>
      </c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298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312"/>
      <c r="BM122" s="137"/>
      <c r="BN122" s="137"/>
      <c r="BO122" s="137"/>
      <c r="BP122" s="137"/>
      <c r="BQ122" s="137"/>
      <c r="BR122" s="137"/>
      <c r="BS122" s="400">
        <v>0.52083333333333304</v>
      </c>
      <c r="BT122" s="47" t="str">
        <f t="shared" si="494"/>
        <v>13</v>
      </c>
      <c r="BU122" s="47" t="str">
        <f t="shared" si="495"/>
        <v>19</v>
      </c>
      <c r="BV122" s="47" t="str">
        <f t="shared" si="496"/>
        <v>08</v>
      </c>
      <c r="BW122" s="48" t="s">
        <v>757</v>
      </c>
      <c r="BX122" s="49" t="str">
        <f t="shared" si="497"/>
        <v>13:19:08</v>
      </c>
      <c r="BY122" s="47" t="str">
        <f t="shared" si="498"/>
        <v>13</v>
      </c>
      <c r="BZ122" s="47" t="str">
        <f t="shared" si="499"/>
        <v>43</v>
      </c>
      <c r="CA122" s="47" t="str">
        <f t="shared" si="500"/>
        <v>00</v>
      </c>
      <c r="CB122" s="48" t="s">
        <v>758</v>
      </c>
      <c r="CC122" s="49" t="str">
        <f t="shared" si="501"/>
        <v>13:43:00</v>
      </c>
      <c r="CD122" s="107">
        <f t="shared" si="502"/>
        <v>3.4120370370370634E-2</v>
      </c>
      <c r="CE122" s="109">
        <f t="shared" si="503"/>
        <v>1.6574074074074074E-2</v>
      </c>
      <c r="CF122" s="107">
        <f t="shared" si="504"/>
        <v>5.0694444444444708E-2</v>
      </c>
      <c r="CG122" s="52">
        <f t="shared" si="505"/>
        <v>24.423337856173678</v>
      </c>
      <c r="CH122" s="52">
        <f t="shared" si="506"/>
        <v>16.43835616438356</v>
      </c>
      <c r="CI122" s="108">
        <f t="shared" si="530"/>
        <v>0.59236111111111112</v>
      </c>
      <c r="CJ122" s="47" t="str">
        <f t="shared" si="507"/>
        <v>15</v>
      </c>
      <c r="CK122" s="47" t="str">
        <f t="shared" si="508"/>
        <v>37</v>
      </c>
      <c r="CL122" s="47" t="str">
        <f t="shared" si="509"/>
        <v>15</v>
      </c>
      <c r="CM122" s="48" t="s">
        <v>874</v>
      </c>
      <c r="CN122" s="119" t="str">
        <f t="shared" si="510"/>
        <v>15:37:15</v>
      </c>
      <c r="CO122" s="47" t="str">
        <f t="shared" si="511"/>
        <v>16</v>
      </c>
      <c r="CP122" s="47" t="str">
        <f t="shared" si="512"/>
        <v>00</v>
      </c>
      <c r="CQ122" s="47" t="str">
        <f t="shared" si="513"/>
        <v>48</v>
      </c>
      <c r="CR122" s="48" t="s">
        <v>1028</v>
      </c>
      <c r="CS122" s="119" t="str">
        <f t="shared" si="514"/>
        <v>16:00:48</v>
      </c>
      <c r="CT122" s="107">
        <f t="shared" si="515"/>
        <v>5.8506944444444486E-2</v>
      </c>
      <c r="CU122" s="366">
        <f t="shared" si="516"/>
        <v>1.6354166666666559E-2</v>
      </c>
      <c r="CV122" s="107">
        <f t="shared" si="517"/>
        <v>7.4861111111111045E-2</v>
      </c>
      <c r="CW122" s="52">
        <f t="shared" si="518"/>
        <v>14.2433234421365</v>
      </c>
      <c r="CX122" s="52">
        <f t="shared" si="519"/>
        <v>11.131725417439704</v>
      </c>
      <c r="CY122" s="58"/>
      <c r="CZ122" s="59">
        <f t="shared" si="520"/>
        <v>13.274336283185841</v>
      </c>
      <c r="DA122" s="428">
        <f t="shared" si="521"/>
        <v>17.993252530301135</v>
      </c>
      <c r="DB122" s="61">
        <f t="shared" si="522"/>
        <v>9.262731481481512E-2</v>
      </c>
      <c r="DC122" s="61">
        <f t="shared" si="523"/>
        <v>0.12555555555555575</v>
      </c>
      <c r="DD122" s="6"/>
      <c r="DE122" s="63">
        <f t="shared" si="531"/>
        <v>40</v>
      </c>
      <c r="DF122" s="64">
        <f t="shared" si="532"/>
        <v>2.2230555555555558</v>
      </c>
      <c r="DG122" s="64">
        <f t="shared" si="533"/>
        <v>3.0133333333333332</v>
      </c>
      <c r="DH122" s="16">
        <f t="shared" si="534"/>
        <v>135</v>
      </c>
      <c r="DI122" s="16">
        <f t="shared" si="524"/>
        <v>-56.3</v>
      </c>
      <c r="DJ122" s="65">
        <f t="shared" si="535"/>
        <v>118.7</v>
      </c>
      <c r="DK122" s="65">
        <f t="shared" si="525"/>
        <v>118.7</v>
      </c>
      <c r="DL122" s="65">
        <f t="shared" si="526"/>
        <v>118.7</v>
      </c>
      <c r="DM122" s="65">
        <f t="shared" si="527"/>
        <v>118.7</v>
      </c>
      <c r="DN122" s="65">
        <f t="shared" si="528"/>
        <v>118.7</v>
      </c>
      <c r="DO122" s="131">
        <f t="shared" si="536"/>
        <v>118.7</v>
      </c>
      <c r="DP122" s="65">
        <f t="shared" si="537"/>
        <v>118.7</v>
      </c>
      <c r="DQ122" s="65">
        <f t="shared" si="538"/>
        <v>118.7</v>
      </c>
      <c r="DR122" s="134">
        <f t="shared" si="539"/>
        <v>118.70000000000003</v>
      </c>
      <c r="DS122" s="66"/>
    </row>
    <row r="123" spans="1:123" s="355" customFormat="1">
      <c r="A123" s="212">
        <f t="shared" si="529"/>
        <v>15</v>
      </c>
      <c r="B123" s="80">
        <f t="shared" si="553"/>
        <v>40</v>
      </c>
      <c r="C123" s="115">
        <v>363</v>
      </c>
      <c r="D123" s="114" t="s">
        <v>252</v>
      </c>
      <c r="E123" s="114" t="s">
        <v>312</v>
      </c>
      <c r="F123" s="286" t="s">
        <v>459</v>
      </c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297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135"/>
      <c r="AX123" s="135"/>
      <c r="AY123" s="135"/>
      <c r="AZ123" s="135"/>
      <c r="BA123" s="135"/>
      <c r="BB123" s="135"/>
      <c r="BC123" s="135"/>
      <c r="BD123" s="135"/>
      <c r="BE123" s="135"/>
      <c r="BF123" s="135"/>
      <c r="BG123" s="135"/>
      <c r="BH123" s="135"/>
      <c r="BI123" s="135"/>
      <c r="BJ123" s="135"/>
      <c r="BK123" s="135"/>
      <c r="BL123" s="311"/>
      <c r="BM123" s="135"/>
      <c r="BN123" s="135"/>
      <c r="BO123" s="135"/>
      <c r="BP123" s="135"/>
      <c r="BQ123" s="135"/>
      <c r="BR123" s="135"/>
      <c r="BS123" s="400">
        <v>0.52083333333333304</v>
      </c>
      <c r="BT123" s="47" t="str">
        <f t="shared" si="494"/>
        <v>13</v>
      </c>
      <c r="BU123" s="47" t="str">
        <f t="shared" si="495"/>
        <v>49</v>
      </c>
      <c r="BV123" s="47" t="str">
        <f t="shared" si="496"/>
        <v>49</v>
      </c>
      <c r="BW123" s="48" t="s">
        <v>1021</v>
      </c>
      <c r="BX123" s="49" t="str">
        <f t="shared" si="497"/>
        <v>13:49:49</v>
      </c>
      <c r="BY123" s="47" t="str">
        <f t="shared" si="498"/>
        <v>13</v>
      </c>
      <c r="BZ123" s="47" t="str">
        <f t="shared" si="499"/>
        <v>58</v>
      </c>
      <c r="CA123" s="47" t="str">
        <f t="shared" si="500"/>
        <v>05</v>
      </c>
      <c r="CB123" s="48" t="s">
        <v>1022</v>
      </c>
      <c r="CC123" s="49" t="str">
        <f t="shared" si="501"/>
        <v>13:58:05</v>
      </c>
      <c r="CD123" s="107">
        <f t="shared" si="502"/>
        <v>5.5428240740741042E-2</v>
      </c>
      <c r="CE123" s="109">
        <f t="shared" si="503"/>
        <v>5.7407407407407129E-3</v>
      </c>
      <c r="CF123" s="107">
        <f t="shared" si="504"/>
        <v>6.1168981481481755E-2</v>
      </c>
      <c r="CG123" s="52">
        <f t="shared" si="505"/>
        <v>15.034453956984757</v>
      </c>
      <c r="CH123" s="52">
        <f t="shared" si="506"/>
        <v>13.623462630085145</v>
      </c>
      <c r="CI123" s="108">
        <f t="shared" si="530"/>
        <v>0.60283564814814816</v>
      </c>
      <c r="CJ123" s="47" t="str">
        <f t="shared" si="507"/>
        <v>15</v>
      </c>
      <c r="CK123" s="47" t="str">
        <f t="shared" si="508"/>
        <v>50</v>
      </c>
      <c r="CL123" s="47" t="str">
        <f t="shared" si="509"/>
        <v>56</v>
      </c>
      <c r="CM123" s="48" t="s">
        <v>1023</v>
      </c>
      <c r="CN123" s="119" t="str">
        <f t="shared" si="510"/>
        <v>15:50:56</v>
      </c>
      <c r="CO123" s="47" t="str">
        <f t="shared" si="511"/>
        <v>16</v>
      </c>
      <c r="CP123" s="47" t="str">
        <f t="shared" si="512"/>
        <v>01</v>
      </c>
      <c r="CQ123" s="47" t="str">
        <f t="shared" si="513"/>
        <v>10</v>
      </c>
      <c r="CR123" s="48" t="s">
        <v>1024</v>
      </c>
      <c r="CS123" s="119" t="str">
        <f t="shared" si="514"/>
        <v>16:01:10</v>
      </c>
      <c r="CT123" s="107">
        <f t="shared" si="515"/>
        <v>5.7534722222222223E-2</v>
      </c>
      <c r="CU123" s="366">
        <f t="shared" si="516"/>
        <v>7.1064814814815191E-3</v>
      </c>
      <c r="CV123" s="107">
        <f t="shared" si="517"/>
        <v>6.4641203703703742E-2</v>
      </c>
      <c r="CW123" s="52">
        <f t="shared" si="518"/>
        <v>14.484007242003621</v>
      </c>
      <c r="CX123" s="52">
        <f t="shared" si="519"/>
        <v>12.891674127126231</v>
      </c>
      <c r="CY123" s="58"/>
      <c r="CZ123" s="59">
        <f t="shared" si="520"/>
        <v>13.247470101195953</v>
      </c>
      <c r="DA123" s="421">
        <f t="shared" si="521"/>
        <v>14.754098360655737</v>
      </c>
      <c r="DB123" s="61">
        <f t="shared" si="522"/>
        <v>0.11296296296296326</v>
      </c>
      <c r="DC123" s="61">
        <f t="shared" si="523"/>
        <v>0.1258101851851855</v>
      </c>
      <c r="DD123" s="373"/>
      <c r="DE123" s="63">
        <f t="shared" si="531"/>
        <v>40</v>
      </c>
      <c r="DF123" s="64">
        <f t="shared" si="532"/>
        <v>2.7111111111111112</v>
      </c>
      <c r="DG123" s="64">
        <f t="shared" si="533"/>
        <v>3.0194444444444444</v>
      </c>
      <c r="DH123" s="16">
        <f t="shared" si="534"/>
        <v>130</v>
      </c>
      <c r="DI123" s="16">
        <f t="shared" si="524"/>
        <v>-56.666666666666664</v>
      </c>
      <c r="DJ123" s="65">
        <f t="shared" si="535"/>
        <v>113.33333333333334</v>
      </c>
      <c r="DK123" s="65">
        <f t="shared" si="525"/>
        <v>113.33333333333334</v>
      </c>
      <c r="DL123" s="65">
        <f t="shared" si="526"/>
        <v>113.33333333333334</v>
      </c>
      <c r="DM123" s="65">
        <f t="shared" si="527"/>
        <v>113.33333333333334</v>
      </c>
      <c r="DN123" s="65">
        <f t="shared" si="528"/>
        <v>113.33333333333334</v>
      </c>
      <c r="DO123" s="131">
        <f t="shared" si="536"/>
        <v>113.33333333333334</v>
      </c>
      <c r="DP123" s="65">
        <f t="shared" si="537"/>
        <v>113.33333333333334</v>
      </c>
      <c r="DQ123" s="65">
        <f t="shared" si="538"/>
        <v>113.33333333333334</v>
      </c>
      <c r="DR123" s="134">
        <f t="shared" si="539"/>
        <v>113.33333333333336</v>
      </c>
    </row>
    <row r="124" spans="1:123" s="67" customFormat="1">
      <c r="A124" s="212">
        <f t="shared" si="529"/>
        <v>16</v>
      </c>
      <c r="B124" s="80">
        <f t="shared" si="553"/>
        <v>40</v>
      </c>
      <c r="C124" s="115">
        <v>393</v>
      </c>
      <c r="D124" s="114" t="s">
        <v>317</v>
      </c>
      <c r="E124" s="114" t="s">
        <v>318</v>
      </c>
      <c r="F124" s="286" t="s">
        <v>459</v>
      </c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297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  <c r="BI124" s="135"/>
      <c r="BJ124" s="135"/>
      <c r="BK124" s="135"/>
      <c r="BL124" s="311"/>
      <c r="BM124" s="135"/>
      <c r="BN124" s="135"/>
      <c r="BO124" s="135"/>
      <c r="BP124" s="135"/>
      <c r="BQ124" s="135"/>
      <c r="BR124" s="135"/>
      <c r="BS124" s="400">
        <v>0.52083333333333304</v>
      </c>
      <c r="BT124" s="47" t="str">
        <f t="shared" si="494"/>
        <v>13</v>
      </c>
      <c r="BU124" s="47" t="str">
        <f t="shared" si="495"/>
        <v>48</v>
      </c>
      <c r="BV124" s="47" t="str">
        <f t="shared" si="496"/>
        <v>18</v>
      </c>
      <c r="BW124" s="48" t="s">
        <v>728</v>
      </c>
      <c r="BX124" s="49" t="str">
        <f t="shared" si="497"/>
        <v>13:48:18</v>
      </c>
      <c r="BY124" s="47" t="str">
        <f t="shared" si="498"/>
        <v>13</v>
      </c>
      <c r="BZ124" s="47" t="str">
        <f t="shared" si="499"/>
        <v>58</v>
      </c>
      <c r="CA124" s="47" t="str">
        <f t="shared" si="500"/>
        <v>52</v>
      </c>
      <c r="CB124" s="48" t="s">
        <v>729</v>
      </c>
      <c r="CC124" s="49" t="str">
        <f t="shared" si="501"/>
        <v>13:58:52</v>
      </c>
      <c r="CD124" s="107">
        <f t="shared" si="502"/>
        <v>5.4375000000000284E-2</v>
      </c>
      <c r="CE124" s="366">
        <f t="shared" si="503"/>
        <v>7.3379629629629628E-3</v>
      </c>
      <c r="CF124" s="107">
        <f t="shared" si="504"/>
        <v>6.1712962962963247E-2</v>
      </c>
      <c r="CG124" s="52">
        <f t="shared" si="505"/>
        <v>15.325670498084293</v>
      </c>
      <c r="CH124" s="52">
        <f t="shared" si="506"/>
        <v>13.503375843960988</v>
      </c>
      <c r="CI124" s="108">
        <f t="shared" si="530"/>
        <v>0.60337962962962965</v>
      </c>
      <c r="CJ124" s="47" t="str">
        <f t="shared" si="507"/>
        <v>15</v>
      </c>
      <c r="CK124" s="47" t="str">
        <f t="shared" si="508"/>
        <v>51</v>
      </c>
      <c r="CL124" s="47" t="str">
        <f t="shared" si="509"/>
        <v>55</v>
      </c>
      <c r="CM124" s="48" t="s">
        <v>860</v>
      </c>
      <c r="CN124" s="119" t="str">
        <f t="shared" si="510"/>
        <v>15:51:55</v>
      </c>
      <c r="CO124" s="47" t="str">
        <f t="shared" si="511"/>
        <v>16</v>
      </c>
      <c r="CP124" s="47" t="str">
        <f t="shared" si="512"/>
        <v>01</v>
      </c>
      <c r="CQ124" s="47" t="str">
        <f t="shared" si="513"/>
        <v>59</v>
      </c>
      <c r="CR124" s="48" t="s">
        <v>1029</v>
      </c>
      <c r="CS124" s="119" t="str">
        <f t="shared" si="514"/>
        <v>16:01:59</v>
      </c>
      <c r="CT124" s="107">
        <f t="shared" si="515"/>
        <v>5.7673611111111023E-2</v>
      </c>
      <c r="CU124" s="366">
        <f t="shared" si="516"/>
        <v>6.9907407407407973E-3</v>
      </c>
      <c r="CV124" s="107">
        <f t="shared" si="517"/>
        <v>6.466435185185182E-2</v>
      </c>
      <c r="CW124" s="52">
        <f t="shared" si="518"/>
        <v>14.449127031908491</v>
      </c>
      <c r="CX124" s="52">
        <f t="shared" si="519"/>
        <v>12.887059244675138</v>
      </c>
      <c r="CY124" s="58"/>
      <c r="CZ124" s="59">
        <f t="shared" si="520"/>
        <v>13.188020881033061</v>
      </c>
      <c r="DA124" s="421">
        <f t="shared" si="521"/>
        <v>14.874496436318561</v>
      </c>
      <c r="DB124" s="61">
        <f t="shared" si="522"/>
        <v>0.11204861111111131</v>
      </c>
      <c r="DC124" s="61">
        <f t="shared" si="523"/>
        <v>0.12637731481481507</v>
      </c>
      <c r="DD124" s="6"/>
      <c r="DE124" s="63">
        <f t="shared" si="531"/>
        <v>40</v>
      </c>
      <c r="DF124" s="64">
        <f t="shared" si="532"/>
        <v>2.6891666666666669</v>
      </c>
      <c r="DG124" s="64">
        <f t="shared" si="533"/>
        <v>3.0330555555555554</v>
      </c>
      <c r="DH124" s="16">
        <f t="shared" si="534"/>
        <v>125</v>
      </c>
      <c r="DI124" s="16">
        <f t="shared" si="524"/>
        <v>-57.483333333333334</v>
      </c>
      <c r="DJ124" s="65">
        <f t="shared" si="535"/>
        <v>107.51666666666667</v>
      </c>
      <c r="DK124" s="65">
        <f t="shared" si="525"/>
        <v>107.51666666666667</v>
      </c>
      <c r="DL124" s="65">
        <f t="shared" si="526"/>
        <v>107.51666666666667</v>
      </c>
      <c r="DM124" s="65">
        <f t="shared" si="527"/>
        <v>107.51666666666667</v>
      </c>
      <c r="DN124" s="65">
        <f t="shared" si="528"/>
        <v>107.51666666666667</v>
      </c>
      <c r="DO124" s="131">
        <f t="shared" si="536"/>
        <v>107.51666666666667</v>
      </c>
      <c r="DP124" s="65">
        <f t="shared" si="537"/>
        <v>107.51666666666667</v>
      </c>
      <c r="DQ124" s="65">
        <f t="shared" si="538"/>
        <v>107.51666666666667</v>
      </c>
      <c r="DR124" s="134">
        <f t="shared" si="539"/>
        <v>107.51666666666667</v>
      </c>
      <c r="DS124" s="66"/>
    </row>
    <row r="125" spans="1:123" s="67" customFormat="1">
      <c r="A125" s="212">
        <f t="shared" si="529"/>
        <v>17</v>
      </c>
      <c r="B125" s="80">
        <f t="shared" si="553"/>
        <v>40</v>
      </c>
      <c r="C125" s="115">
        <v>315</v>
      </c>
      <c r="D125" s="114" t="s">
        <v>377</v>
      </c>
      <c r="E125" s="114" t="s">
        <v>378</v>
      </c>
      <c r="F125" s="286" t="s">
        <v>459</v>
      </c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297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/>
      <c r="BG125" s="135"/>
      <c r="BH125" s="135"/>
      <c r="BI125" s="135"/>
      <c r="BJ125" s="135"/>
      <c r="BK125" s="135"/>
      <c r="BL125" s="311"/>
      <c r="BM125" s="135"/>
      <c r="BN125" s="135"/>
      <c r="BO125" s="135"/>
      <c r="BP125" s="135"/>
      <c r="BQ125" s="135"/>
      <c r="BR125" s="135"/>
      <c r="BS125" s="400">
        <v>0.52083333333333304</v>
      </c>
      <c r="BT125" s="47" t="str">
        <f t="shared" si="494"/>
        <v>13</v>
      </c>
      <c r="BU125" s="47" t="str">
        <f t="shared" si="495"/>
        <v>50</v>
      </c>
      <c r="BV125" s="47" t="str">
        <f t="shared" si="496"/>
        <v>56</v>
      </c>
      <c r="BW125" s="48" t="s">
        <v>720</v>
      </c>
      <c r="BX125" s="49" t="str">
        <f t="shared" si="497"/>
        <v>13:50:56</v>
      </c>
      <c r="BY125" s="47" t="str">
        <f t="shared" si="498"/>
        <v>13</v>
      </c>
      <c r="BZ125" s="47" t="str">
        <f t="shared" si="499"/>
        <v>57</v>
      </c>
      <c r="CA125" s="47" t="str">
        <f t="shared" si="500"/>
        <v>40</v>
      </c>
      <c r="CB125" s="48" t="s">
        <v>721</v>
      </c>
      <c r="CC125" s="49" t="str">
        <f t="shared" si="501"/>
        <v>13:57:40</v>
      </c>
      <c r="CD125" s="107">
        <f t="shared" si="502"/>
        <v>5.6203703703703978E-2</v>
      </c>
      <c r="CE125" s="366">
        <f t="shared" si="503"/>
        <v>4.6759259259259167E-3</v>
      </c>
      <c r="CF125" s="107">
        <f t="shared" si="504"/>
        <v>6.0879629629629894E-2</v>
      </c>
      <c r="CG125" s="52">
        <f t="shared" si="505"/>
        <v>14.827018121911038</v>
      </c>
      <c r="CH125" s="52">
        <f t="shared" si="506"/>
        <v>13.688212927756656</v>
      </c>
      <c r="CI125" s="108">
        <f t="shared" si="530"/>
        <v>0.6025462962962963</v>
      </c>
      <c r="CJ125" s="47" t="str">
        <f t="shared" si="507"/>
        <v>15</v>
      </c>
      <c r="CK125" s="47" t="str">
        <f t="shared" si="508"/>
        <v>56</v>
      </c>
      <c r="CL125" s="47" t="str">
        <f t="shared" si="509"/>
        <v>28</v>
      </c>
      <c r="CM125" s="48" t="s">
        <v>854</v>
      </c>
      <c r="CN125" s="119" t="str">
        <f t="shared" si="510"/>
        <v>15:56:28</v>
      </c>
      <c r="CO125" s="47" t="str">
        <f t="shared" si="511"/>
        <v>16</v>
      </c>
      <c r="CP125" s="47" t="str">
        <f t="shared" si="512"/>
        <v>04</v>
      </c>
      <c r="CQ125" s="47" t="str">
        <f t="shared" si="513"/>
        <v>08</v>
      </c>
      <c r="CR125" s="48" t="s">
        <v>855</v>
      </c>
      <c r="CS125" s="119" t="str">
        <f t="shared" si="514"/>
        <v>16:04:08</v>
      </c>
      <c r="CT125" s="107">
        <f t="shared" si="515"/>
        <v>6.1666666666666647E-2</v>
      </c>
      <c r="CU125" s="366">
        <f t="shared" si="516"/>
        <v>5.3240740740740922E-3</v>
      </c>
      <c r="CV125" s="107">
        <f t="shared" si="517"/>
        <v>6.699074074074074E-2</v>
      </c>
      <c r="CW125" s="52">
        <f t="shared" si="518"/>
        <v>13.513513513513512</v>
      </c>
      <c r="CX125" s="52">
        <f t="shared" si="519"/>
        <v>12.439530062197649</v>
      </c>
      <c r="CY125" s="58"/>
      <c r="CZ125" s="59">
        <f t="shared" si="520"/>
        <v>13.034033309196234</v>
      </c>
      <c r="DA125" s="421">
        <f t="shared" si="521"/>
        <v>14.139827179890023</v>
      </c>
      <c r="DB125" s="61">
        <f t="shared" si="522"/>
        <v>0.11787037037037063</v>
      </c>
      <c r="DC125" s="61">
        <f t="shared" si="523"/>
        <v>0.12787037037037063</v>
      </c>
      <c r="DD125" s="6"/>
      <c r="DE125" s="63">
        <f t="shared" si="531"/>
        <v>40</v>
      </c>
      <c r="DF125" s="64">
        <f t="shared" si="532"/>
        <v>2.8288888888888888</v>
      </c>
      <c r="DG125" s="64">
        <f t="shared" si="533"/>
        <v>3.068888888888889</v>
      </c>
      <c r="DH125" s="16">
        <f t="shared" si="534"/>
        <v>120</v>
      </c>
      <c r="DI125" s="16">
        <f t="shared" si="524"/>
        <v>-59.633333333333333</v>
      </c>
      <c r="DJ125" s="65">
        <f t="shared" si="535"/>
        <v>100.36666666666667</v>
      </c>
      <c r="DK125" s="65">
        <f t="shared" si="525"/>
        <v>100.36666666666667</v>
      </c>
      <c r="DL125" s="65">
        <f t="shared" si="526"/>
        <v>100.36666666666667</v>
      </c>
      <c r="DM125" s="65">
        <f t="shared" si="527"/>
        <v>100.36666666666667</v>
      </c>
      <c r="DN125" s="65">
        <f t="shared" si="528"/>
        <v>100.36666666666667</v>
      </c>
      <c r="DO125" s="131">
        <f t="shared" si="536"/>
        <v>100.36666666666667</v>
      </c>
      <c r="DP125" s="65">
        <f t="shared" si="537"/>
        <v>100.36666666666667</v>
      </c>
      <c r="DQ125" s="65">
        <f t="shared" si="538"/>
        <v>100.36666666666667</v>
      </c>
      <c r="DR125" s="134">
        <f t="shared" si="539"/>
        <v>100.36666666666667</v>
      </c>
      <c r="DS125" s="66"/>
    </row>
    <row r="126" spans="1:123" s="67" customFormat="1">
      <c r="A126" s="212">
        <f t="shared" si="529"/>
        <v>18</v>
      </c>
      <c r="B126" s="80">
        <f t="shared" si="553"/>
        <v>40</v>
      </c>
      <c r="C126" s="115">
        <v>64</v>
      </c>
      <c r="D126" s="114" t="s">
        <v>379</v>
      </c>
      <c r="E126" s="114" t="s">
        <v>380</v>
      </c>
      <c r="F126" s="286" t="s">
        <v>459</v>
      </c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297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311"/>
      <c r="BM126" s="135"/>
      <c r="BN126" s="135"/>
      <c r="BO126" s="135"/>
      <c r="BP126" s="135"/>
      <c r="BQ126" s="135"/>
      <c r="BR126" s="135"/>
      <c r="BS126" s="400">
        <v>0.52083333333333304</v>
      </c>
      <c r="BT126" s="47" t="str">
        <f t="shared" si="494"/>
        <v>13</v>
      </c>
      <c r="BU126" s="47" t="str">
        <f t="shared" si="495"/>
        <v>52</v>
      </c>
      <c r="BV126" s="47" t="str">
        <f t="shared" si="496"/>
        <v>09</v>
      </c>
      <c r="BW126" s="48" t="s">
        <v>1020</v>
      </c>
      <c r="BX126" s="49" t="str">
        <f t="shared" si="497"/>
        <v>13:52:09</v>
      </c>
      <c r="BY126" s="47" t="str">
        <f t="shared" si="498"/>
        <v>14</v>
      </c>
      <c r="BZ126" s="47" t="str">
        <f t="shared" si="499"/>
        <v>01</v>
      </c>
      <c r="CA126" s="47" t="str">
        <f t="shared" si="500"/>
        <v>32</v>
      </c>
      <c r="CB126" s="48" t="s">
        <v>730</v>
      </c>
      <c r="CC126" s="49" t="str">
        <f t="shared" si="501"/>
        <v>14:01:32</v>
      </c>
      <c r="CD126" s="107">
        <f t="shared" si="502"/>
        <v>5.7048611111111369E-2</v>
      </c>
      <c r="CE126" s="366">
        <f t="shared" si="503"/>
        <v>6.5162037037037601E-3</v>
      </c>
      <c r="CF126" s="107">
        <f t="shared" si="504"/>
        <v>6.3564814814815129E-2</v>
      </c>
      <c r="CG126" s="52">
        <f t="shared" si="505"/>
        <v>14.607425441265978</v>
      </c>
      <c r="CH126" s="52">
        <f t="shared" si="506"/>
        <v>13.109978150036417</v>
      </c>
      <c r="CI126" s="108">
        <f t="shared" si="530"/>
        <v>0.60523148148148154</v>
      </c>
      <c r="CJ126" s="47" t="str">
        <f t="shared" si="507"/>
        <v>15</v>
      </c>
      <c r="CK126" s="47" t="str">
        <f t="shared" si="508"/>
        <v>51</v>
      </c>
      <c r="CL126" s="47" t="str">
        <f t="shared" si="509"/>
        <v>14</v>
      </c>
      <c r="CM126" s="48" t="s">
        <v>865</v>
      </c>
      <c r="CN126" s="119" t="str">
        <f t="shared" si="510"/>
        <v>15:51:14</v>
      </c>
      <c r="CO126" s="47" t="str">
        <f t="shared" si="511"/>
        <v>16</v>
      </c>
      <c r="CP126" s="47" t="str">
        <f t="shared" si="512"/>
        <v>04</v>
      </c>
      <c r="CQ126" s="47" t="str">
        <f t="shared" si="513"/>
        <v>55</v>
      </c>
      <c r="CR126" s="48" t="s">
        <v>866</v>
      </c>
      <c r="CS126" s="119" t="str">
        <f t="shared" si="514"/>
        <v>16:04:55</v>
      </c>
      <c r="CT126" s="107">
        <f t="shared" si="515"/>
        <v>5.5347222222222214E-2</v>
      </c>
      <c r="CU126" s="366">
        <f t="shared" si="516"/>
        <v>9.5023148148147829E-3</v>
      </c>
      <c r="CV126" s="107">
        <f t="shared" si="517"/>
        <v>6.4849537037036997E-2</v>
      </c>
      <c r="CW126" s="52">
        <f t="shared" si="518"/>
        <v>15.0564617314931</v>
      </c>
      <c r="CX126" s="52">
        <f t="shared" si="519"/>
        <v>12.850258789933962</v>
      </c>
      <c r="CY126" s="58"/>
      <c r="CZ126" s="59">
        <f t="shared" si="520"/>
        <v>12.978819287967552</v>
      </c>
      <c r="DA126" s="421">
        <f t="shared" si="521"/>
        <v>14.828544949026876</v>
      </c>
      <c r="DB126" s="61">
        <f t="shared" si="522"/>
        <v>0.11239583333333358</v>
      </c>
      <c r="DC126" s="61">
        <f t="shared" si="523"/>
        <v>0.12841435185185213</v>
      </c>
      <c r="DD126" s="6"/>
      <c r="DE126" s="63">
        <f t="shared" si="531"/>
        <v>40</v>
      </c>
      <c r="DF126" s="64">
        <f t="shared" si="532"/>
        <v>2.6975000000000002</v>
      </c>
      <c r="DG126" s="64">
        <f t="shared" si="533"/>
        <v>3.0819444444444448</v>
      </c>
      <c r="DH126" s="16">
        <f t="shared" si="534"/>
        <v>115</v>
      </c>
      <c r="DI126" s="16">
        <f t="shared" si="524"/>
        <v>-60.416666666666664</v>
      </c>
      <c r="DJ126" s="65">
        <f t="shared" si="535"/>
        <v>94.583333333333343</v>
      </c>
      <c r="DK126" s="65">
        <f t="shared" si="525"/>
        <v>94.583333333333343</v>
      </c>
      <c r="DL126" s="65">
        <f t="shared" si="526"/>
        <v>94.583333333333343</v>
      </c>
      <c r="DM126" s="65">
        <f t="shared" si="527"/>
        <v>94.583333333333343</v>
      </c>
      <c r="DN126" s="65">
        <f t="shared" si="528"/>
        <v>94.583333333333343</v>
      </c>
      <c r="DO126" s="131">
        <f t="shared" si="536"/>
        <v>94.583333333333343</v>
      </c>
      <c r="DP126" s="65">
        <f t="shared" si="537"/>
        <v>94.583333333333343</v>
      </c>
      <c r="DQ126" s="65">
        <f t="shared" si="538"/>
        <v>94.583333333333343</v>
      </c>
      <c r="DR126" s="134">
        <f t="shared" si="539"/>
        <v>94.583333333333357</v>
      </c>
      <c r="DS126" s="66"/>
    </row>
    <row r="127" spans="1:123" s="67" customFormat="1">
      <c r="A127" s="212">
        <f t="shared" si="529"/>
        <v>19</v>
      </c>
      <c r="B127" s="80">
        <f t="shared" si="553"/>
        <v>40</v>
      </c>
      <c r="C127" s="115">
        <v>365</v>
      </c>
      <c r="D127" s="114" t="s">
        <v>399</v>
      </c>
      <c r="E127" s="114" t="s">
        <v>400</v>
      </c>
      <c r="F127" s="286" t="s">
        <v>459</v>
      </c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298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312"/>
      <c r="BM127" s="137"/>
      <c r="BN127" s="137"/>
      <c r="BO127" s="137"/>
      <c r="BP127" s="137"/>
      <c r="BQ127" s="137"/>
      <c r="BR127" s="137"/>
      <c r="BS127" s="400">
        <v>0.52083333333333304</v>
      </c>
      <c r="BT127" s="47" t="str">
        <f t="shared" si="494"/>
        <v>13</v>
      </c>
      <c r="BU127" s="47" t="str">
        <f t="shared" si="495"/>
        <v>44</v>
      </c>
      <c r="BV127" s="47" t="str">
        <f t="shared" si="496"/>
        <v>10</v>
      </c>
      <c r="BW127" s="48" t="s">
        <v>726</v>
      </c>
      <c r="BX127" s="49" t="str">
        <f t="shared" si="497"/>
        <v>13:44:10</v>
      </c>
      <c r="BY127" s="47" t="str">
        <f t="shared" si="498"/>
        <v>13</v>
      </c>
      <c r="BZ127" s="47" t="str">
        <f t="shared" si="499"/>
        <v>59</v>
      </c>
      <c r="CA127" s="47" t="str">
        <f t="shared" si="500"/>
        <v>52</v>
      </c>
      <c r="CB127" s="48" t="s">
        <v>727</v>
      </c>
      <c r="CC127" s="49" t="str">
        <f t="shared" si="501"/>
        <v>13:59:52</v>
      </c>
      <c r="CD127" s="107">
        <f t="shared" si="502"/>
        <v>5.1504629629629872E-2</v>
      </c>
      <c r="CE127" s="366">
        <f t="shared" si="503"/>
        <v>1.0902777777777817E-2</v>
      </c>
      <c r="CF127" s="107">
        <f t="shared" si="504"/>
        <v>6.2407407407407689E-2</v>
      </c>
      <c r="CG127" s="52">
        <f t="shared" si="505"/>
        <v>16.179775280898877</v>
      </c>
      <c r="CH127" s="52">
        <f t="shared" si="506"/>
        <v>13.353115727002967</v>
      </c>
      <c r="CI127" s="108">
        <f t="shared" si="530"/>
        <v>0.6040740740740741</v>
      </c>
      <c r="CJ127" s="47" t="str">
        <f t="shared" si="507"/>
        <v>15</v>
      </c>
      <c r="CK127" s="47" t="str">
        <f t="shared" si="508"/>
        <v>47</v>
      </c>
      <c r="CL127" s="47" t="str">
        <f t="shared" si="509"/>
        <v>42</v>
      </c>
      <c r="CM127" s="48" t="s">
        <v>867</v>
      </c>
      <c r="CN127" s="119" t="str">
        <f t="shared" si="510"/>
        <v>15:47:42</v>
      </c>
      <c r="CO127" s="47" t="str">
        <f t="shared" si="511"/>
        <v>16</v>
      </c>
      <c r="CP127" s="47" t="str">
        <f t="shared" si="512"/>
        <v>06</v>
      </c>
      <c r="CQ127" s="47" t="str">
        <f t="shared" si="513"/>
        <v>04</v>
      </c>
      <c r="CR127" s="48" t="s">
        <v>868</v>
      </c>
      <c r="CS127" s="119" t="str">
        <f t="shared" si="514"/>
        <v>16:06:04</v>
      </c>
      <c r="CT127" s="107">
        <f t="shared" si="515"/>
        <v>5.4050925925925863E-2</v>
      </c>
      <c r="CU127" s="366">
        <f t="shared" si="516"/>
        <v>1.2754629629629699E-2</v>
      </c>
      <c r="CV127" s="107">
        <f t="shared" si="517"/>
        <v>6.6805555555555562E-2</v>
      </c>
      <c r="CW127" s="52">
        <f t="shared" si="518"/>
        <v>15.417558886509639</v>
      </c>
      <c r="CX127" s="52">
        <f t="shared" si="519"/>
        <v>12.474012474012472</v>
      </c>
      <c r="CY127" s="58"/>
      <c r="CZ127" s="59">
        <f t="shared" si="520"/>
        <v>12.898602651379433</v>
      </c>
      <c r="DA127" s="421">
        <f t="shared" si="521"/>
        <v>15.789473684210527</v>
      </c>
      <c r="DB127" s="61">
        <f t="shared" si="522"/>
        <v>0.10555555555555574</v>
      </c>
      <c r="DC127" s="61">
        <f t="shared" si="523"/>
        <v>0.12921296296296325</v>
      </c>
      <c r="DD127" s="6"/>
      <c r="DE127" s="63">
        <f t="shared" si="531"/>
        <v>40</v>
      </c>
      <c r="DF127" s="64">
        <f t="shared" si="532"/>
        <v>2.5333333333333332</v>
      </c>
      <c r="DG127" s="64">
        <f t="shared" si="533"/>
        <v>3.1011111111111114</v>
      </c>
      <c r="DH127" s="16">
        <f t="shared" si="534"/>
        <v>110</v>
      </c>
      <c r="DI127" s="16">
        <f t="shared" si="524"/>
        <v>-61.56666666666667</v>
      </c>
      <c r="DJ127" s="65">
        <f t="shared" si="535"/>
        <v>88.433333333333337</v>
      </c>
      <c r="DK127" s="65">
        <f t="shared" si="525"/>
        <v>88.433333333333337</v>
      </c>
      <c r="DL127" s="65">
        <f t="shared" si="526"/>
        <v>88.433333333333337</v>
      </c>
      <c r="DM127" s="65">
        <f t="shared" si="527"/>
        <v>88.433333333333337</v>
      </c>
      <c r="DN127" s="65">
        <f t="shared" si="528"/>
        <v>88.433333333333337</v>
      </c>
      <c r="DO127" s="131">
        <f t="shared" si="536"/>
        <v>88.433333333333337</v>
      </c>
      <c r="DP127" s="65">
        <f t="shared" si="537"/>
        <v>88.433333333333337</v>
      </c>
      <c r="DQ127" s="65">
        <f t="shared" si="538"/>
        <v>88.433333333333337</v>
      </c>
      <c r="DR127" s="134">
        <f t="shared" si="539"/>
        <v>88.433333333333337</v>
      </c>
      <c r="DS127" s="66"/>
    </row>
    <row r="128" spans="1:123" s="67" customFormat="1">
      <c r="A128" s="212">
        <f t="shared" si="529"/>
        <v>20</v>
      </c>
      <c r="B128" s="80">
        <f t="shared" si="553"/>
        <v>40</v>
      </c>
      <c r="C128" s="115">
        <v>302</v>
      </c>
      <c r="D128" s="114" t="s">
        <v>1144</v>
      </c>
      <c r="E128" s="114" t="s">
        <v>326</v>
      </c>
      <c r="F128" s="286" t="s">
        <v>459</v>
      </c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297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5"/>
      <c r="BA128" s="135"/>
      <c r="BB128" s="135"/>
      <c r="BC128" s="135"/>
      <c r="BD128" s="135"/>
      <c r="BE128" s="135"/>
      <c r="BF128" s="135"/>
      <c r="BG128" s="135"/>
      <c r="BH128" s="135"/>
      <c r="BI128" s="135"/>
      <c r="BJ128" s="135"/>
      <c r="BK128" s="135"/>
      <c r="BL128" s="311"/>
      <c r="BM128" s="135"/>
      <c r="BN128" s="135"/>
      <c r="BO128" s="135"/>
      <c r="BP128" s="135"/>
      <c r="BQ128" s="135"/>
      <c r="BR128" s="135"/>
      <c r="BS128" s="400">
        <v>0.52083333333333304</v>
      </c>
      <c r="BT128" s="47" t="str">
        <f t="shared" si="494"/>
        <v>13</v>
      </c>
      <c r="BU128" s="47" t="str">
        <f t="shared" si="495"/>
        <v>49</v>
      </c>
      <c r="BV128" s="47" t="str">
        <f t="shared" si="496"/>
        <v>53</v>
      </c>
      <c r="BW128" s="48" t="s">
        <v>722</v>
      </c>
      <c r="BX128" s="49" t="str">
        <f t="shared" si="497"/>
        <v>13:49:53</v>
      </c>
      <c r="BY128" s="47" t="str">
        <f t="shared" si="498"/>
        <v>14</v>
      </c>
      <c r="BZ128" s="47" t="str">
        <f t="shared" si="499"/>
        <v>00</v>
      </c>
      <c r="CA128" s="47" t="str">
        <f t="shared" si="500"/>
        <v>50</v>
      </c>
      <c r="CB128" s="48" t="s">
        <v>723</v>
      </c>
      <c r="CC128" s="49" t="str">
        <f t="shared" si="501"/>
        <v>14:00:50</v>
      </c>
      <c r="CD128" s="107">
        <f t="shared" si="502"/>
        <v>5.5474537037037308E-2</v>
      </c>
      <c r="CE128" s="366">
        <f t="shared" si="503"/>
        <v>7.6041666666667451E-3</v>
      </c>
      <c r="CF128" s="107">
        <f t="shared" si="504"/>
        <v>6.3078703703704053E-2</v>
      </c>
      <c r="CG128" s="52">
        <f t="shared" si="505"/>
        <v>15.021906947631962</v>
      </c>
      <c r="CH128" s="52">
        <f t="shared" si="506"/>
        <v>13.211009174311927</v>
      </c>
      <c r="CI128" s="108">
        <f t="shared" si="530"/>
        <v>0.60474537037037046</v>
      </c>
      <c r="CJ128" s="47" t="str">
        <f t="shared" si="507"/>
        <v>15</v>
      </c>
      <c r="CK128" s="47" t="str">
        <f t="shared" si="508"/>
        <v>50</v>
      </c>
      <c r="CL128" s="47" t="str">
        <f t="shared" si="509"/>
        <v>57</v>
      </c>
      <c r="CM128" s="48" t="s">
        <v>869</v>
      </c>
      <c r="CN128" s="119" t="str">
        <f t="shared" si="510"/>
        <v>15:50:57</v>
      </c>
      <c r="CO128" s="47" t="str">
        <f t="shared" si="511"/>
        <v>16</v>
      </c>
      <c r="CP128" s="47" t="str">
        <f t="shared" si="512"/>
        <v>07</v>
      </c>
      <c r="CQ128" s="47" t="str">
        <f t="shared" si="513"/>
        <v>25</v>
      </c>
      <c r="CR128" s="48" t="s">
        <v>870</v>
      </c>
      <c r="CS128" s="119" t="str">
        <f t="shared" si="514"/>
        <v>16:07:25</v>
      </c>
      <c r="CT128" s="107">
        <f t="shared" si="515"/>
        <v>5.5636574074073963E-2</v>
      </c>
      <c r="CU128" s="366">
        <f t="shared" si="516"/>
        <v>1.1435185185185159E-2</v>
      </c>
      <c r="CV128" s="107">
        <f t="shared" si="517"/>
        <v>6.7071759259259123E-2</v>
      </c>
      <c r="CW128" s="52">
        <f t="shared" si="518"/>
        <v>14.978156854587061</v>
      </c>
      <c r="CX128" s="52">
        <f t="shared" si="519"/>
        <v>12.424503882657463</v>
      </c>
      <c r="CY128" s="58"/>
      <c r="CZ128" s="59">
        <f t="shared" si="520"/>
        <v>12.80569141840818</v>
      </c>
      <c r="DA128" s="421">
        <f t="shared" si="521"/>
        <v>15</v>
      </c>
      <c r="DB128" s="61">
        <f t="shared" si="522"/>
        <v>0.11111111111111127</v>
      </c>
      <c r="DC128" s="61">
        <f t="shared" si="523"/>
        <v>0.13015046296296318</v>
      </c>
      <c r="DD128" s="6"/>
      <c r="DE128" s="63">
        <f t="shared" si="531"/>
        <v>40</v>
      </c>
      <c r="DF128" s="64">
        <f t="shared" si="532"/>
        <v>2.6666666666666665</v>
      </c>
      <c r="DG128" s="64">
        <f t="shared" si="533"/>
        <v>3.1236111111111113</v>
      </c>
      <c r="DH128" s="16">
        <f t="shared" si="534"/>
        <v>105</v>
      </c>
      <c r="DI128" s="16">
        <f t="shared" si="524"/>
        <v>-62.916666666666664</v>
      </c>
      <c r="DJ128" s="65">
        <f t="shared" si="535"/>
        <v>82.083333333333343</v>
      </c>
      <c r="DK128" s="65">
        <f t="shared" si="525"/>
        <v>82.083333333333343</v>
      </c>
      <c r="DL128" s="65">
        <f t="shared" si="526"/>
        <v>82.083333333333343</v>
      </c>
      <c r="DM128" s="65">
        <f t="shared" si="527"/>
        <v>82.083333333333343</v>
      </c>
      <c r="DN128" s="65">
        <f t="shared" si="528"/>
        <v>82.083333333333343</v>
      </c>
      <c r="DO128" s="131">
        <f t="shared" si="536"/>
        <v>82.083333333333343</v>
      </c>
      <c r="DP128" s="65">
        <f t="shared" si="537"/>
        <v>82.083333333333343</v>
      </c>
      <c r="DQ128" s="65">
        <f t="shared" si="538"/>
        <v>82.083333333333343</v>
      </c>
      <c r="DR128" s="134">
        <f t="shared" si="539"/>
        <v>82.083333333333357</v>
      </c>
      <c r="DS128" s="66"/>
    </row>
    <row r="129" spans="1:123" s="355" customFormat="1">
      <c r="A129" s="212">
        <f t="shared" si="529"/>
        <v>21</v>
      </c>
      <c r="B129" s="80">
        <f t="shared" si="553"/>
        <v>40</v>
      </c>
      <c r="C129" s="115">
        <v>354</v>
      </c>
      <c r="D129" s="114" t="s">
        <v>321</v>
      </c>
      <c r="E129" s="114" t="s">
        <v>322</v>
      </c>
      <c r="F129" s="286" t="s">
        <v>459</v>
      </c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297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  <c r="AV129" s="135"/>
      <c r="AW129" s="135"/>
      <c r="AX129" s="135"/>
      <c r="AY129" s="135"/>
      <c r="AZ129" s="135"/>
      <c r="BA129" s="135"/>
      <c r="BB129" s="135"/>
      <c r="BC129" s="135"/>
      <c r="BD129" s="135"/>
      <c r="BE129" s="135"/>
      <c r="BF129" s="135"/>
      <c r="BG129" s="135"/>
      <c r="BH129" s="135"/>
      <c r="BI129" s="135"/>
      <c r="BJ129" s="135"/>
      <c r="BK129" s="135"/>
      <c r="BL129" s="311"/>
      <c r="BM129" s="135"/>
      <c r="BN129" s="135"/>
      <c r="BO129" s="135"/>
      <c r="BP129" s="135"/>
      <c r="BQ129" s="135"/>
      <c r="BR129" s="135"/>
      <c r="BS129" s="400">
        <v>0.52083333333333304</v>
      </c>
      <c r="BT129" s="47" t="str">
        <f t="shared" si="494"/>
        <v>13</v>
      </c>
      <c r="BU129" s="47" t="str">
        <f t="shared" si="495"/>
        <v>34</v>
      </c>
      <c r="BV129" s="47" t="str">
        <f t="shared" si="496"/>
        <v>06</v>
      </c>
      <c r="BW129" s="48" t="s">
        <v>718</v>
      </c>
      <c r="BX129" s="49" t="str">
        <f t="shared" si="497"/>
        <v>13:34:06</v>
      </c>
      <c r="BY129" s="47" t="str">
        <f t="shared" si="498"/>
        <v>13</v>
      </c>
      <c r="BZ129" s="47" t="str">
        <f t="shared" si="499"/>
        <v>55</v>
      </c>
      <c r="CA129" s="47" t="str">
        <f t="shared" si="500"/>
        <v>34</v>
      </c>
      <c r="CB129" s="48" t="s">
        <v>719</v>
      </c>
      <c r="CC129" s="49" t="str">
        <f t="shared" si="501"/>
        <v>13:55:34</v>
      </c>
      <c r="CD129" s="107">
        <f t="shared" si="502"/>
        <v>4.4513888888889186E-2</v>
      </c>
      <c r="CE129" s="366">
        <f t="shared" si="503"/>
        <v>1.490740740740748E-2</v>
      </c>
      <c r="CF129" s="107">
        <f t="shared" si="504"/>
        <v>5.9421296296296666E-2</v>
      </c>
      <c r="CG129" s="52">
        <f t="shared" si="505"/>
        <v>18.720748829953198</v>
      </c>
      <c r="CH129" s="52">
        <f t="shared" si="506"/>
        <v>14.024152707440592</v>
      </c>
      <c r="CI129" s="108">
        <f t="shared" si="530"/>
        <v>0.60108796296296307</v>
      </c>
      <c r="CJ129" s="47" t="str">
        <f t="shared" si="507"/>
        <v>15</v>
      </c>
      <c r="CK129" s="47" t="str">
        <f t="shared" si="508"/>
        <v>49</v>
      </c>
      <c r="CL129" s="47" t="str">
        <f t="shared" si="509"/>
        <v>30</v>
      </c>
      <c r="CM129" s="48" t="s">
        <v>873</v>
      </c>
      <c r="CN129" s="119" t="str">
        <f t="shared" si="510"/>
        <v>15:49:30</v>
      </c>
      <c r="CO129" s="47" t="str">
        <f t="shared" si="511"/>
        <v>16</v>
      </c>
      <c r="CP129" s="47" t="str">
        <f t="shared" si="512"/>
        <v>07</v>
      </c>
      <c r="CQ129" s="47" t="str">
        <f t="shared" si="513"/>
        <v>39</v>
      </c>
      <c r="CR129" s="48" t="s">
        <v>1019</v>
      </c>
      <c r="CS129" s="119" t="str">
        <f t="shared" si="514"/>
        <v>16:07:39</v>
      </c>
      <c r="CT129" s="107">
        <f t="shared" si="515"/>
        <v>5.828703703703686E-2</v>
      </c>
      <c r="CU129" s="366">
        <f t="shared" si="516"/>
        <v>1.260416666666675E-2</v>
      </c>
      <c r="CV129" s="107">
        <f t="shared" si="517"/>
        <v>7.0891203703703609E-2</v>
      </c>
      <c r="CW129" s="52">
        <f t="shared" si="518"/>
        <v>14.297061159650516</v>
      </c>
      <c r="CX129" s="52">
        <f t="shared" si="519"/>
        <v>11.755102040816327</v>
      </c>
      <c r="CY129" s="58"/>
      <c r="CZ129" s="59">
        <f t="shared" si="520"/>
        <v>12.789768185451639</v>
      </c>
      <c r="DA129" s="428">
        <f t="shared" si="521"/>
        <v>16.212564737671695</v>
      </c>
      <c r="DB129" s="61">
        <f t="shared" si="522"/>
        <v>0.10280092592592605</v>
      </c>
      <c r="DC129" s="61">
        <f t="shared" si="523"/>
        <v>0.13031250000000028</v>
      </c>
      <c r="DD129" s="373"/>
      <c r="DE129" s="63">
        <f t="shared" si="531"/>
        <v>40</v>
      </c>
      <c r="DF129" s="64">
        <f t="shared" si="532"/>
        <v>2.4672222222222224</v>
      </c>
      <c r="DG129" s="64">
        <f t="shared" si="533"/>
        <v>3.1274999999999999</v>
      </c>
      <c r="DH129" s="16">
        <f t="shared" si="534"/>
        <v>100</v>
      </c>
      <c r="DI129" s="16">
        <f t="shared" si="524"/>
        <v>-63.15</v>
      </c>
      <c r="DJ129" s="65">
        <f t="shared" si="535"/>
        <v>76.849999999999994</v>
      </c>
      <c r="DK129" s="65">
        <f t="shared" si="525"/>
        <v>76.849999999999994</v>
      </c>
      <c r="DL129" s="65">
        <f t="shared" si="526"/>
        <v>76.849999999999994</v>
      </c>
      <c r="DM129" s="65">
        <f t="shared" si="527"/>
        <v>76.849999999999994</v>
      </c>
      <c r="DN129" s="65">
        <f t="shared" si="528"/>
        <v>76.849999999999994</v>
      </c>
      <c r="DO129" s="131">
        <f t="shared" si="536"/>
        <v>76.849999999999994</v>
      </c>
      <c r="DP129" s="65">
        <f t="shared" si="537"/>
        <v>76.849999999999994</v>
      </c>
      <c r="DQ129" s="65">
        <f t="shared" si="538"/>
        <v>76.849999999999994</v>
      </c>
      <c r="DR129" s="134">
        <f t="shared" si="539"/>
        <v>76.849999999999994</v>
      </c>
    </row>
    <row r="130" spans="1:123" s="67" customFormat="1">
      <c r="A130" s="212">
        <f t="shared" si="529"/>
        <v>22</v>
      </c>
      <c r="B130" s="80">
        <f t="shared" si="553"/>
        <v>40</v>
      </c>
      <c r="C130" s="115">
        <v>341</v>
      </c>
      <c r="D130" s="114" t="s">
        <v>1018</v>
      </c>
      <c r="E130" s="114" t="s">
        <v>339</v>
      </c>
      <c r="F130" s="286" t="s">
        <v>459</v>
      </c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298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312"/>
      <c r="BM130" s="137"/>
      <c r="BN130" s="137"/>
      <c r="BO130" s="137"/>
      <c r="BP130" s="137"/>
      <c r="BQ130" s="137"/>
      <c r="BR130" s="137"/>
      <c r="BS130" s="400">
        <v>0.52083333333333304</v>
      </c>
      <c r="BT130" s="47" t="str">
        <f t="shared" si="494"/>
        <v>13</v>
      </c>
      <c r="BU130" s="47" t="str">
        <f t="shared" si="495"/>
        <v>36</v>
      </c>
      <c r="BV130" s="47" t="str">
        <f t="shared" si="496"/>
        <v>32</v>
      </c>
      <c r="BW130" s="48" t="s">
        <v>731</v>
      </c>
      <c r="BX130" s="49" t="str">
        <f t="shared" si="497"/>
        <v>13:36:32</v>
      </c>
      <c r="BY130" s="47" t="str">
        <f t="shared" si="498"/>
        <v>14</v>
      </c>
      <c r="BZ130" s="47" t="str">
        <f t="shared" si="499"/>
        <v>06</v>
      </c>
      <c r="CA130" s="47" t="str">
        <f t="shared" si="500"/>
        <v>22</v>
      </c>
      <c r="CB130" s="48" t="s">
        <v>732</v>
      </c>
      <c r="CC130" s="49" t="str">
        <f t="shared" si="501"/>
        <v>14:06:22</v>
      </c>
      <c r="CD130" s="107">
        <f t="shared" si="502"/>
        <v>4.6203703703703969E-2</v>
      </c>
      <c r="CE130" s="366">
        <f t="shared" si="503"/>
        <v>2.0717592592592649E-2</v>
      </c>
      <c r="CF130" s="107">
        <f t="shared" si="504"/>
        <v>6.6921296296296617E-2</v>
      </c>
      <c r="CG130" s="52">
        <f t="shared" si="505"/>
        <v>18.036072144288575</v>
      </c>
      <c r="CH130" s="52">
        <f t="shared" si="506"/>
        <v>12.452438602559667</v>
      </c>
      <c r="CI130" s="108">
        <f t="shared" si="530"/>
        <v>0.60858796296296302</v>
      </c>
      <c r="CJ130" s="47" t="str">
        <f t="shared" si="507"/>
        <v>15</v>
      </c>
      <c r="CK130" s="47" t="str">
        <f t="shared" si="508"/>
        <v>50</v>
      </c>
      <c r="CL130" s="47" t="str">
        <f t="shared" si="509"/>
        <v>29</v>
      </c>
      <c r="CM130" s="48" t="s">
        <v>950</v>
      </c>
      <c r="CN130" s="119" t="str">
        <f t="shared" si="510"/>
        <v>15:50:29</v>
      </c>
      <c r="CO130" s="47" t="str">
        <f t="shared" si="511"/>
        <v>16</v>
      </c>
      <c r="CP130" s="47" t="str">
        <f t="shared" si="512"/>
        <v>07</v>
      </c>
      <c r="CQ130" s="47" t="str">
        <f t="shared" si="513"/>
        <v>45</v>
      </c>
      <c r="CR130" s="48" t="s">
        <v>951</v>
      </c>
      <c r="CS130" s="119" t="str">
        <f t="shared" si="514"/>
        <v>16:07:45</v>
      </c>
      <c r="CT130" s="107">
        <f t="shared" si="515"/>
        <v>5.1469907407407312E-2</v>
      </c>
      <c r="CU130" s="366">
        <f t="shared" si="516"/>
        <v>1.1990740740740802E-2</v>
      </c>
      <c r="CV130" s="107">
        <f t="shared" si="517"/>
        <v>6.3460648148148113E-2</v>
      </c>
      <c r="CW130" s="52">
        <f t="shared" si="518"/>
        <v>16.190690353046996</v>
      </c>
      <c r="CX130" s="52">
        <f t="shared" si="519"/>
        <v>13.131497355462338</v>
      </c>
      <c r="CY130" s="58"/>
      <c r="CZ130" s="59">
        <f t="shared" si="520"/>
        <v>12.782956058588548</v>
      </c>
      <c r="DA130" s="428">
        <f t="shared" si="521"/>
        <v>17.063633131887663</v>
      </c>
      <c r="DB130" s="61">
        <f t="shared" si="522"/>
        <v>9.767361111111128E-2</v>
      </c>
      <c r="DC130" s="61">
        <f t="shared" si="523"/>
        <v>0.13038194444444473</v>
      </c>
      <c r="DD130" s="6"/>
      <c r="DE130" s="63">
        <f t="shared" si="531"/>
        <v>40</v>
      </c>
      <c r="DF130" s="64">
        <f t="shared" si="532"/>
        <v>2.3441666666666667</v>
      </c>
      <c r="DG130" s="64">
        <f t="shared" si="533"/>
        <v>3.1291666666666669</v>
      </c>
      <c r="DH130" s="16">
        <f t="shared" si="534"/>
        <v>95</v>
      </c>
      <c r="DI130" s="16">
        <f t="shared" si="524"/>
        <v>-63.25</v>
      </c>
      <c r="DJ130" s="65">
        <f t="shared" si="535"/>
        <v>71.75</v>
      </c>
      <c r="DK130" s="65">
        <f t="shared" si="525"/>
        <v>71.75</v>
      </c>
      <c r="DL130" s="65">
        <f t="shared" si="526"/>
        <v>71.75</v>
      </c>
      <c r="DM130" s="65">
        <f t="shared" si="527"/>
        <v>71.75</v>
      </c>
      <c r="DN130" s="65">
        <f t="shared" si="528"/>
        <v>71.75</v>
      </c>
      <c r="DO130" s="131">
        <f t="shared" si="536"/>
        <v>71.75</v>
      </c>
      <c r="DP130" s="65">
        <f t="shared" si="537"/>
        <v>71.75</v>
      </c>
      <c r="DQ130" s="65">
        <f t="shared" si="538"/>
        <v>71.75</v>
      </c>
      <c r="DR130" s="134">
        <f t="shared" si="539"/>
        <v>71.75</v>
      </c>
      <c r="DS130" s="66"/>
    </row>
    <row r="131" spans="1:123" s="355" customFormat="1">
      <c r="A131" s="212">
        <f t="shared" si="529"/>
        <v>23</v>
      </c>
      <c r="B131" s="80">
        <f t="shared" si="553"/>
        <v>40</v>
      </c>
      <c r="C131" s="115">
        <v>483</v>
      </c>
      <c r="D131" s="114" t="s">
        <v>715</v>
      </c>
      <c r="E131" s="114" t="s">
        <v>1017</v>
      </c>
      <c r="F131" s="128" t="s">
        <v>459</v>
      </c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/>
      <c r="BG131" s="135"/>
      <c r="BH131" s="135"/>
      <c r="BI131" s="135"/>
      <c r="BJ131" s="135"/>
      <c r="BK131" s="135"/>
      <c r="BL131" s="311"/>
      <c r="BM131" s="135"/>
      <c r="BN131" s="135"/>
      <c r="BO131" s="135"/>
      <c r="BP131" s="135"/>
      <c r="BQ131" s="135"/>
      <c r="BR131" s="135"/>
      <c r="BS131" s="400">
        <v>0.52083333333333304</v>
      </c>
      <c r="BT131" s="47" t="str">
        <f t="shared" si="494"/>
        <v>13</v>
      </c>
      <c r="BU131" s="47" t="str">
        <f t="shared" si="495"/>
        <v>46</v>
      </c>
      <c r="BV131" s="47" t="str">
        <f t="shared" si="496"/>
        <v>59</v>
      </c>
      <c r="BW131" s="48" t="s">
        <v>716</v>
      </c>
      <c r="BX131" s="49" t="str">
        <f t="shared" si="497"/>
        <v>13:46:59</v>
      </c>
      <c r="BY131" s="47" t="str">
        <f t="shared" si="498"/>
        <v>13</v>
      </c>
      <c r="BZ131" s="47" t="str">
        <f t="shared" si="499"/>
        <v>57</v>
      </c>
      <c r="CA131" s="47" t="str">
        <f t="shared" si="500"/>
        <v>24</v>
      </c>
      <c r="CB131" s="48" t="s">
        <v>717</v>
      </c>
      <c r="CC131" s="49" t="str">
        <f t="shared" si="501"/>
        <v>13:57:24</v>
      </c>
      <c r="CD131" s="107">
        <f t="shared" si="502"/>
        <v>5.3460648148148437E-2</v>
      </c>
      <c r="CE131" s="366">
        <f t="shared" si="503"/>
        <v>7.2337962962962798E-3</v>
      </c>
      <c r="CF131" s="107">
        <f t="shared" si="504"/>
        <v>6.0694444444444717E-2</v>
      </c>
      <c r="CG131" s="52">
        <f t="shared" si="505"/>
        <v>15.587789564840877</v>
      </c>
      <c r="CH131" s="52">
        <f t="shared" si="506"/>
        <v>13.729977116704806</v>
      </c>
      <c r="CI131" s="108">
        <f t="shared" si="530"/>
        <v>0.60236111111111112</v>
      </c>
      <c r="CJ131" s="47" t="str">
        <f t="shared" si="507"/>
        <v>15</v>
      </c>
      <c r="CK131" s="47" t="str">
        <f t="shared" si="508"/>
        <v>47</v>
      </c>
      <c r="CL131" s="47" t="str">
        <f t="shared" si="509"/>
        <v>35</v>
      </c>
      <c r="CM131" s="48" t="s">
        <v>948</v>
      </c>
      <c r="CN131" s="119" t="str">
        <f t="shared" si="510"/>
        <v>15:47:35</v>
      </c>
      <c r="CO131" s="47" t="str">
        <f t="shared" si="511"/>
        <v>16</v>
      </c>
      <c r="CP131" s="47" t="str">
        <f t="shared" si="512"/>
        <v>08</v>
      </c>
      <c r="CQ131" s="47" t="str">
        <f t="shared" si="513"/>
        <v>55</v>
      </c>
      <c r="CR131" s="48" t="s">
        <v>949</v>
      </c>
      <c r="CS131" s="119" t="str">
        <f t="shared" si="514"/>
        <v>16:08:55</v>
      </c>
      <c r="CT131" s="107">
        <f t="shared" si="515"/>
        <v>5.5682870370370341E-2</v>
      </c>
      <c r="CU131" s="366">
        <f t="shared" si="516"/>
        <v>1.4814814814814836E-2</v>
      </c>
      <c r="CV131" s="107">
        <f t="shared" si="517"/>
        <v>7.0497685185185177E-2</v>
      </c>
      <c r="CW131" s="52">
        <f t="shared" si="518"/>
        <v>14.965703595926003</v>
      </c>
      <c r="CX131" s="52">
        <f t="shared" si="519"/>
        <v>11.82071909374487</v>
      </c>
      <c r="CY131" s="58"/>
      <c r="CZ131" s="59">
        <f t="shared" ref="CZ131:CZ137" si="554">$DC$108/(MINUTE(DC131)/60+HOUR(DC131)+SECOND(DC131)/3600)</f>
        <v>12.704014115571239</v>
      </c>
      <c r="DA131" s="421">
        <f t="shared" ref="DA131:DA137" si="555">$DC$108/(MINUTE(DB131)/60+HOUR(DB131)+SECOND(DB131)/3600)</f>
        <v>15.270413573700955</v>
      </c>
      <c r="DB131" s="61">
        <f t="shared" si="522"/>
        <v>0.10914351851851878</v>
      </c>
      <c r="DC131" s="61">
        <f t="shared" si="523"/>
        <v>0.13119212962962989</v>
      </c>
      <c r="DD131" s="373"/>
      <c r="DE131" s="63">
        <f t="shared" si="531"/>
        <v>40</v>
      </c>
      <c r="DF131" s="64">
        <f t="shared" ref="DF131:DF136" si="556">MINUTE(DB131)/60+HOUR(DB131)+SECOND(DB131)/3600</f>
        <v>2.6194444444444445</v>
      </c>
      <c r="DG131" s="64">
        <f t="shared" ref="DG131:DG136" si="557">MINUTE(DC131)/60+HOUR(DC131)+SECOND(DC131)/3600</f>
        <v>3.1486111111111112</v>
      </c>
      <c r="DH131" s="16">
        <f t="shared" si="534"/>
        <v>90</v>
      </c>
      <c r="DI131" s="16">
        <f t="shared" ref="DI131:DI136" si="558">-(SECOND(CS131-$CS$109)/60+MINUTE(CS131-$CS$109)+HOUR(CS131-$CS$109)*60)</f>
        <v>-64.416666666666671</v>
      </c>
      <c r="DJ131" s="65">
        <f t="shared" ref="DJ131:DJ136" si="559">IF((DE131+DH131+DI131)&lt;DE131,DE131,DE131+DH131+DI131)</f>
        <v>65.583333333333329</v>
      </c>
      <c r="DK131" s="65">
        <f t="shared" ref="DK131:DK136" si="560">IF(BX131&gt;$DE$108,0,DJ131)</f>
        <v>65.583333333333329</v>
      </c>
      <c r="DL131" s="65">
        <f t="shared" si="526"/>
        <v>65.583333333333329</v>
      </c>
      <c r="DM131" s="65">
        <f t="shared" si="527"/>
        <v>65.583333333333329</v>
      </c>
      <c r="DN131" s="65">
        <f t="shared" si="528"/>
        <v>65.583333333333329</v>
      </c>
      <c r="DO131" s="131">
        <f t="shared" ref="DO131:DO136" si="561">IF((BO131&gt;$DM$7),0,DK131)</f>
        <v>65.583333333333329</v>
      </c>
      <c r="DP131" s="65">
        <f t="shared" ref="DP131:DP136" si="562">IF((CE131&gt;$DM$7),0,DK131)</f>
        <v>65.583333333333329</v>
      </c>
      <c r="DQ131" s="65">
        <f t="shared" ref="DQ131:DQ136" si="563">IF((CU131&gt;$DM$7),0,DK131)</f>
        <v>65.583333333333329</v>
      </c>
      <c r="DR131" s="134">
        <f t="shared" ref="DR131:DR136" si="564">DL131*DM131*DN131*DO131*DP131*DQ131/DL131/DM131/DN131/DP131/DQ131</f>
        <v>65.583333333333329</v>
      </c>
    </row>
    <row r="132" spans="1:123" s="355" customFormat="1">
      <c r="A132" s="212">
        <f t="shared" si="529"/>
        <v>24</v>
      </c>
      <c r="B132" s="80">
        <f t="shared" si="553"/>
        <v>40</v>
      </c>
      <c r="C132" s="115">
        <v>382</v>
      </c>
      <c r="D132" s="114" t="s">
        <v>327</v>
      </c>
      <c r="E132" s="114" t="s">
        <v>328</v>
      </c>
      <c r="F132" s="286" t="s">
        <v>459</v>
      </c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297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5"/>
      <c r="AV132" s="135"/>
      <c r="AW132" s="135"/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  <c r="BI132" s="135"/>
      <c r="BJ132" s="135"/>
      <c r="BK132" s="135"/>
      <c r="BL132" s="311"/>
      <c r="BM132" s="135"/>
      <c r="BN132" s="135"/>
      <c r="BO132" s="135"/>
      <c r="BP132" s="135"/>
      <c r="BQ132" s="135"/>
      <c r="BR132" s="135"/>
      <c r="BS132" s="400">
        <v>0.52083333333333304</v>
      </c>
      <c r="BT132" s="47" t="str">
        <f t="shared" si="494"/>
        <v>14</v>
      </c>
      <c r="BU132" s="47" t="str">
        <f t="shared" si="495"/>
        <v>10</v>
      </c>
      <c r="BV132" s="47" t="str">
        <f t="shared" si="496"/>
        <v>03</v>
      </c>
      <c r="BW132" s="48" t="s">
        <v>696</v>
      </c>
      <c r="BX132" s="49" t="str">
        <f t="shared" si="497"/>
        <v>14:10:03</v>
      </c>
      <c r="BY132" s="47" t="str">
        <f t="shared" si="498"/>
        <v>14</v>
      </c>
      <c r="BZ132" s="47" t="str">
        <f t="shared" si="499"/>
        <v>16</v>
      </c>
      <c r="CA132" s="47" t="str">
        <f t="shared" si="500"/>
        <v>31</v>
      </c>
      <c r="CB132" s="48" t="s">
        <v>697</v>
      </c>
      <c r="CC132" s="49" t="str">
        <f t="shared" si="501"/>
        <v>14:16:31</v>
      </c>
      <c r="CD132" s="107">
        <f t="shared" si="502"/>
        <v>6.947916666666698E-2</v>
      </c>
      <c r="CE132" s="366">
        <f t="shared" si="503"/>
        <v>4.4907407407407396E-3</v>
      </c>
      <c r="CF132" s="107">
        <f t="shared" si="504"/>
        <v>7.396990740740772E-2</v>
      </c>
      <c r="CG132" s="52">
        <f t="shared" si="505"/>
        <v>11.994002998500751</v>
      </c>
      <c r="CH132" s="52">
        <f t="shared" si="506"/>
        <v>11.265842591143796</v>
      </c>
      <c r="CI132" s="108">
        <f t="shared" si="530"/>
        <v>0.61563657407407413</v>
      </c>
      <c r="CJ132" s="47" t="str">
        <f t="shared" si="507"/>
        <v>16</v>
      </c>
      <c r="CK132" s="47" t="str">
        <f t="shared" si="508"/>
        <v>02</v>
      </c>
      <c r="CL132" s="47" t="str">
        <f t="shared" si="509"/>
        <v>45</v>
      </c>
      <c r="CM132" s="48" t="s">
        <v>946</v>
      </c>
      <c r="CN132" s="119" t="str">
        <f t="shared" si="510"/>
        <v>16:02:45</v>
      </c>
      <c r="CO132" s="47" t="str">
        <f t="shared" si="511"/>
        <v>16</v>
      </c>
      <c r="CP132" s="47" t="str">
        <f t="shared" si="512"/>
        <v>09</v>
      </c>
      <c r="CQ132" s="47" t="str">
        <f t="shared" si="513"/>
        <v>36</v>
      </c>
      <c r="CR132" s="48" t="s">
        <v>947</v>
      </c>
      <c r="CS132" s="119" t="str">
        <f t="shared" si="514"/>
        <v>16:09:36</v>
      </c>
      <c r="CT132" s="107">
        <f t="shared" si="515"/>
        <v>5.2939814814814801E-2</v>
      </c>
      <c r="CU132" s="366">
        <f t="shared" si="516"/>
        <v>4.7569444444444109E-3</v>
      </c>
      <c r="CV132" s="107">
        <f t="shared" si="517"/>
        <v>5.7696759259259212E-2</v>
      </c>
      <c r="CW132" s="52">
        <f t="shared" si="518"/>
        <v>15.741145605596854</v>
      </c>
      <c r="CX132" s="52">
        <f t="shared" si="519"/>
        <v>14.443329989969911</v>
      </c>
      <c r="CY132" s="58"/>
      <c r="CZ132" s="59">
        <f t="shared" si="554"/>
        <v>12.658227848101268</v>
      </c>
      <c r="DA132" s="421">
        <f t="shared" si="555"/>
        <v>13.614446440389525</v>
      </c>
      <c r="DB132" s="61">
        <f t="shared" si="522"/>
        <v>0.12241898148148178</v>
      </c>
      <c r="DC132" s="61">
        <f t="shared" si="523"/>
        <v>0.13166666666666693</v>
      </c>
      <c r="DD132" s="373"/>
      <c r="DE132" s="63">
        <f t="shared" si="531"/>
        <v>40</v>
      </c>
      <c r="DF132" s="64">
        <f t="shared" si="556"/>
        <v>2.9380555555555556</v>
      </c>
      <c r="DG132" s="64">
        <f t="shared" si="557"/>
        <v>3.1599999999999997</v>
      </c>
      <c r="DH132" s="16">
        <f t="shared" si="534"/>
        <v>85</v>
      </c>
      <c r="DI132" s="16">
        <f t="shared" si="558"/>
        <v>-65.099999999999994</v>
      </c>
      <c r="DJ132" s="65">
        <f t="shared" si="559"/>
        <v>59.900000000000006</v>
      </c>
      <c r="DK132" s="65">
        <f t="shared" si="560"/>
        <v>59.900000000000006</v>
      </c>
      <c r="DL132" s="65">
        <f t="shared" si="526"/>
        <v>59.900000000000006</v>
      </c>
      <c r="DM132" s="65">
        <f t="shared" si="527"/>
        <v>59.900000000000006</v>
      </c>
      <c r="DN132" s="65">
        <f t="shared" si="528"/>
        <v>59.900000000000006</v>
      </c>
      <c r="DO132" s="131">
        <f t="shared" si="561"/>
        <v>59.900000000000006</v>
      </c>
      <c r="DP132" s="65">
        <f t="shared" si="562"/>
        <v>59.900000000000006</v>
      </c>
      <c r="DQ132" s="65">
        <f t="shared" si="563"/>
        <v>59.900000000000006</v>
      </c>
      <c r="DR132" s="134">
        <f t="shared" si="564"/>
        <v>59.900000000000006</v>
      </c>
    </row>
    <row r="133" spans="1:123" s="67" customFormat="1">
      <c r="A133" s="212">
        <f t="shared" si="529"/>
        <v>25</v>
      </c>
      <c r="B133" s="80">
        <f t="shared" ref="B133:B136" si="565">B132</f>
        <v>40</v>
      </c>
      <c r="C133" s="115">
        <v>488</v>
      </c>
      <c r="D133" s="114" t="s">
        <v>335</v>
      </c>
      <c r="E133" s="114" t="s">
        <v>221</v>
      </c>
      <c r="F133" s="286" t="s">
        <v>459</v>
      </c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298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312"/>
      <c r="BM133" s="137"/>
      <c r="BN133" s="137"/>
      <c r="BO133" s="137"/>
      <c r="BP133" s="137"/>
      <c r="BQ133" s="137"/>
      <c r="BR133" s="137"/>
      <c r="BS133" s="400">
        <v>0.52083333333333304</v>
      </c>
      <c r="BT133" s="47" t="str">
        <f t="shared" si="494"/>
        <v>14</v>
      </c>
      <c r="BU133" s="47" t="str">
        <f t="shared" si="495"/>
        <v>10</v>
      </c>
      <c r="BV133" s="47" t="str">
        <f t="shared" si="496"/>
        <v>10</v>
      </c>
      <c r="BW133" s="48" t="s">
        <v>688</v>
      </c>
      <c r="BX133" s="49" t="str">
        <f t="shared" si="497"/>
        <v>14:10:10</v>
      </c>
      <c r="BY133" s="47" t="str">
        <f t="shared" si="498"/>
        <v>14</v>
      </c>
      <c r="BZ133" s="47" t="str">
        <f t="shared" si="499"/>
        <v>15</v>
      </c>
      <c r="CA133" s="47" t="str">
        <f t="shared" si="500"/>
        <v>40</v>
      </c>
      <c r="CB133" s="48" t="s">
        <v>689</v>
      </c>
      <c r="CC133" s="49" t="str">
        <f t="shared" si="501"/>
        <v>14:15:40</v>
      </c>
      <c r="CD133" s="107">
        <f t="shared" si="502"/>
        <v>6.9560185185185475E-2</v>
      </c>
      <c r="CE133" s="366">
        <f t="shared" si="503"/>
        <v>3.8194444444444864E-3</v>
      </c>
      <c r="CF133" s="107">
        <f t="shared" si="504"/>
        <v>7.3379629629629961E-2</v>
      </c>
      <c r="CG133" s="52">
        <f t="shared" si="505"/>
        <v>11.980033277870218</v>
      </c>
      <c r="CH133" s="52">
        <f t="shared" si="506"/>
        <v>11.356466876971609</v>
      </c>
      <c r="CI133" s="108">
        <f t="shared" si="530"/>
        <v>0.61504629629629637</v>
      </c>
      <c r="CJ133" s="47" t="str">
        <f t="shared" si="507"/>
        <v>16</v>
      </c>
      <c r="CK133" s="47" t="str">
        <f t="shared" si="508"/>
        <v>10</v>
      </c>
      <c r="CL133" s="47" t="str">
        <f t="shared" si="509"/>
        <v>35</v>
      </c>
      <c r="CM133" s="48" t="s">
        <v>871</v>
      </c>
      <c r="CN133" s="119" t="str">
        <f t="shared" si="510"/>
        <v>16:10:35</v>
      </c>
      <c r="CO133" s="47" t="str">
        <f t="shared" si="511"/>
        <v>16</v>
      </c>
      <c r="CP133" s="47" t="str">
        <f t="shared" si="512"/>
        <v>16</v>
      </c>
      <c r="CQ133" s="47" t="str">
        <f t="shared" si="513"/>
        <v>18</v>
      </c>
      <c r="CR133" s="48" t="s">
        <v>872</v>
      </c>
      <c r="CS133" s="119" t="str">
        <f t="shared" si="514"/>
        <v>16:16:18</v>
      </c>
      <c r="CT133" s="107">
        <f t="shared" si="515"/>
        <v>5.8969907407407263E-2</v>
      </c>
      <c r="CU133" s="366">
        <f t="shared" si="516"/>
        <v>3.9699074074075469E-3</v>
      </c>
      <c r="CV133" s="107">
        <f t="shared" si="517"/>
        <v>6.293981481481481E-2</v>
      </c>
      <c r="CW133" s="52">
        <f t="shared" si="518"/>
        <v>14.131501472031404</v>
      </c>
      <c r="CX133" s="52">
        <f t="shared" si="519"/>
        <v>13.240161824200072</v>
      </c>
      <c r="CY133" s="58"/>
      <c r="CZ133" s="59">
        <f t="shared" si="554"/>
        <v>12.226184411614875</v>
      </c>
      <c r="DA133" s="421">
        <f t="shared" si="555"/>
        <v>12.967131922557405</v>
      </c>
      <c r="DB133" s="61">
        <f t="shared" si="522"/>
        <v>0.12853009259259274</v>
      </c>
      <c r="DC133" s="61">
        <f t="shared" si="523"/>
        <v>0.13631944444444477</v>
      </c>
      <c r="DD133" s="6"/>
      <c r="DE133" s="63">
        <f t="shared" si="531"/>
        <v>40</v>
      </c>
      <c r="DF133" s="64">
        <f t="shared" si="556"/>
        <v>3.0847222222222226</v>
      </c>
      <c r="DG133" s="64">
        <f t="shared" si="557"/>
        <v>3.2716666666666665</v>
      </c>
      <c r="DH133" s="16">
        <f t="shared" si="534"/>
        <v>80</v>
      </c>
      <c r="DI133" s="16">
        <f t="shared" si="558"/>
        <v>-71.8</v>
      </c>
      <c r="DJ133" s="65">
        <f t="shared" si="559"/>
        <v>48.2</v>
      </c>
      <c r="DK133" s="65">
        <f t="shared" si="560"/>
        <v>48.2</v>
      </c>
      <c r="DL133" s="65">
        <f t="shared" si="526"/>
        <v>48.2</v>
      </c>
      <c r="DM133" s="65">
        <f t="shared" si="527"/>
        <v>48.2</v>
      </c>
      <c r="DN133" s="65">
        <f t="shared" si="528"/>
        <v>48.2</v>
      </c>
      <c r="DO133" s="131">
        <f t="shared" si="561"/>
        <v>48.2</v>
      </c>
      <c r="DP133" s="65">
        <f t="shared" si="562"/>
        <v>48.2</v>
      </c>
      <c r="DQ133" s="65">
        <f t="shared" si="563"/>
        <v>48.2</v>
      </c>
      <c r="DR133" s="134">
        <f t="shared" si="564"/>
        <v>48.199999999999996</v>
      </c>
      <c r="DS133" s="66"/>
    </row>
    <row r="134" spans="1:123" s="67" customFormat="1">
      <c r="A134" s="212">
        <f t="shared" si="529"/>
        <v>26</v>
      </c>
      <c r="B134" s="80">
        <f t="shared" si="565"/>
        <v>40</v>
      </c>
      <c r="C134" s="115">
        <v>665</v>
      </c>
      <c r="D134" s="114" t="s">
        <v>736</v>
      </c>
      <c r="E134" s="114" t="s">
        <v>1016</v>
      </c>
      <c r="F134" s="128" t="s">
        <v>459</v>
      </c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  <c r="AV134" s="135"/>
      <c r="AW134" s="135"/>
      <c r="AX134" s="135"/>
      <c r="AY134" s="135"/>
      <c r="AZ134" s="135"/>
      <c r="BA134" s="135"/>
      <c r="BB134" s="135"/>
      <c r="BC134" s="135"/>
      <c r="BD134" s="135"/>
      <c r="BE134" s="135"/>
      <c r="BF134" s="135"/>
      <c r="BG134" s="135"/>
      <c r="BH134" s="135"/>
      <c r="BI134" s="135"/>
      <c r="BJ134" s="135"/>
      <c r="BK134" s="135"/>
      <c r="BL134" s="379"/>
      <c r="BM134" s="377"/>
      <c r="BN134" s="377"/>
      <c r="BO134" s="377"/>
      <c r="BP134" s="377"/>
      <c r="BQ134" s="377"/>
      <c r="BR134" s="377"/>
      <c r="BS134" s="400">
        <v>0.52083333333333304</v>
      </c>
      <c r="BT134" s="47" t="str">
        <f t="shared" si="494"/>
        <v>13</v>
      </c>
      <c r="BU134" s="47" t="str">
        <f t="shared" si="495"/>
        <v>50</v>
      </c>
      <c r="BV134" s="47" t="str">
        <f t="shared" si="496"/>
        <v>52</v>
      </c>
      <c r="BW134" s="48" t="s">
        <v>737</v>
      </c>
      <c r="BX134" s="49" t="str">
        <f t="shared" si="497"/>
        <v>13:50:52</v>
      </c>
      <c r="BY134" s="47" t="str">
        <f t="shared" si="498"/>
        <v>14</v>
      </c>
      <c r="BZ134" s="47" t="str">
        <f t="shared" si="499"/>
        <v>10</v>
      </c>
      <c r="CA134" s="47" t="str">
        <f t="shared" si="500"/>
        <v>19</v>
      </c>
      <c r="CB134" s="48" t="s">
        <v>690</v>
      </c>
      <c r="CC134" s="49" t="str">
        <f t="shared" si="501"/>
        <v>14:10:19</v>
      </c>
      <c r="CD134" s="107">
        <f t="shared" si="502"/>
        <v>5.6157407407407711E-2</v>
      </c>
      <c r="CE134" s="366">
        <f t="shared" si="503"/>
        <v>1.3506944444444446E-2</v>
      </c>
      <c r="CF134" s="107">
        <f t="shared" si="504"/>
        <v>6.9664351851852158E-2</v>
      </c>
      <c r="CG134" s="52">
        <f t="shared" si="505"/>
        <v>14.839241549876339</v>
      </c>
      <c r="CH134" s="52">
        <f t="shared" si="506"/>
        <v>11.962119953480647</v>
      </c>
      <c r="CI134" s="108">
        <f t="shared" si="530"/>
        <v>0.61133101851851857</v>
      </c>
      <c r="CJ134" s="47" t="str">
        <f t="shared" si="507"/>
        <v>16</v>
      </c>
      <c r="CK134" s="47" t="str">
        <f t="shared" si="508"/>
        <v>07</v>
      </c>
      <c r="CL134" s="47" t="str">
        <f t="shared" si="509"/>
        <v>35</v>
      </c>
      <c r="CM134" s="48" t="s">
        <v>952</v>
      </c>
      <c r="CN134" s="119" t="str">
        <f t="shared" si="510"/>
        <v>16:07:35</v>
      </c>
      <c r="CO134" s="47" t="str">
        <f t="shared" si="511"/>
        <v>16</v>
      </c>
      <c r="CP134" s="47" t="str">
        <f t="shared" si="512"/>
        <v>19</v>
      </c>
      <c r="CQ134" s="47" t="str">
        <f t="shared" si="513"/>
        <v>40</v>
      </c>
      <c r="CR134" s="48" t="s">
        <v>953</v>
      </c>
      <c r="CS134" s="119" t="str">
        <f t="shared" si="514"/>
        <v>16:19:40</v>
      </c>
      <c r="CT134" s="107">
        <f t="shared" si="515"/>
        <v>6.0601851851851851E-2</v>
      </c>
      <c r="CU134" s="366">
        <f t="shared" si="516"/>
        <v>8.3912037037037202E-3</v>
      </c>
      <c r="CV134" s="107">
        <f t="shared" si="517"/>
        <v>6.8993055555555571E-2</v>
      </c>
      <c r="CW134" s="52">
        <f t="shared" si="518"/>
        <v>13.750954927425516</v>
      </c>
      <c r="CX134" s="52">
        <f t="shared" si="519"/>
        <v>12.078510317060896</v>
      </c>
      <c r="CY134" s="58"/>
      <c r="CZ134" s="59">
        <f t="shared" si="554"/>
        <v>12.020033388981638</v>
      </c>
      <c r="DA134" s="421">
        <f t="shared" si="555"/>
        <v>14.274385408406028</v>
      </c>
      <c r="DB134" s="61">
        <f t="shared" si="522"/>
        <v>0.11675925925925956</v>
      </c>
      <c r="DC134" s="61">
        <f t="shared" si="523"/>
        <v>0.13865740740740773</v>
      </c>
      <c r="DD134" s="6"/>
      <c r="DE134" s="63">
        <f t="shared" si="531"/>
        <v>40</v>
      </c>
      <c r="DF134" s="64">
        <f t="shared" si="556"/>
        <v>2.8022222222222219</v>
      </c>
      <c r="DG134" s="64">
        <f t="shared" si="557"/>
        <v>3.3277777777777775</v>
      </c>
      <c r="DH134" s="16">
        <f t="shared" si="534"/>
        <v>75</v>
      </c>
      <c r="DI134" s="16">
        <f t="shared" si="558"/>
        <v>-75.166666666666671</v>
      </c>
      <c r="DJ134" s="65">
        <f t="shared" si="559"/>
        <v>40</v>
      </c>
      <c r="DK134" s="65">
        <f t="shared" si="560"/>
        <v>40</v>
      </c>
      <c r="DL134" s="65">
        <f t="shared" si="526"/>
        <v>40</v>
      </c>
      <c r="DM134" s="65">
        <f t="shared" si="527"/>
        <v>40</v>
      </c>
      <c r="DN134" s="65">
        <f t="shared" si="528"/>
        <v>40</v>
      </c>
      <c r="DO134" s="131">
        <f t="shared" si="561"/>
        <v>40</v>
      </c>
      <c r="DP134" s="65">
        <f t="shared" si="562"/>
        <v>40</v>
      </c>
      <c r="DQ134" s="65">
        <f t="shared" si="563"/>
        <v>40</v>
      </c>
      <c r="DR134" s="134">
        <f t="shared" si="564"/>
        <v>40</v>
      </c>
      <c r="DS134" s="66"/>
    </row>
    <row r="135" spans="1:123" s="67" customFormat="1">
      <c r="A135" s="212">
        <f t="shared" si="529"/>
        <v>27</v>
      </c>
      <c r="B135" s="80">
        <f t="shared" si="565"/>
        <v>40</v>
      </c>
      <c r="C135" s="115">
        <v>643</v>
      </c>
      <c r="D135" s="114" t="s">
        <v>331</v>
      </c>
      <c r="E135" s="114" t="s">
        <v>332</v>
      </c>
      <c r="F135" s="286" t="s">
        <v>459</v>
      </c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297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311"/>
      <c r="BM135" s="135"/>
      <c r="BN135" s="135"/>
      <c r="BO135" s="135"/>
      <c r="BP135" s="135"/>
      <c r="BQ135" s="135"/>
      <c r="BR135" s="135"/>
      <c r="BS135" s="400">
        <v>0.52083333333333304</v>
      </c>
      <c r="BT135" s="47" t="str">
        <f t="shared" si="494"/>
        <v>14</v>
      </c>
      <c r="BU135" s="47" t="str">
        <f t="shared" si="495"/>
        <v>02</v>
      </c>
      <c r="BV135" s="47" t="str">
        <f t="shared" si="496"/>
        <v>56</v>
      </c>
      <c r="BW135" s="48" t="s">
        <v>670</v>
      </c>
      <c r="BX135" s="49" t="str">
        <f t="shared" si="497"/>
        <v>14:02:56</v>
      </c>
      <c r="BY135" s="47" t="str">
        <f t="shared" si="498"/>
        <v>14</v>
      </c>
      <c r="BZ135" s="47" t="str">
        <f t="shared" si="499"/>
        <v>10</v>
      </c>
      <c r="CA135" s="47" t="str">
        <f t="shared" si="500"/>
        <v>29</v>
      </c>
      <c r="CB135" s="48" t="s">
        <v>671</v>
      </c>
      <c r="CC135" s="49" t="str">
        <f t="shared" si="501"/>
        <v>14:10:29</v>
      </c>
      <c r="CD135" s="107">
        <f t="shared" si="502"/>
        <v>6.4537037037037392E-2</v>
      </c>
      <c r="CE135" s="366">
        <f t="shared" si="503"/>
        <v>5.243055555555487E-3</v>
      </c>
      <c r="CF135" s="107">
        <f t="shared" si="504"/>
        <v>6.9780092592592879E-2</v>
      </c>
      <c r="CG135" s="52">
        <f t="shared" si="505"/>
        <v>12.912482065997132</v>
      </c>
      <c r="CH135" s="52">
        <f t="shared" si="506"/>
        <v>11.942278984906288</v>
      </c>
      <c r="CI135" s="108">
        <f t="shared" si="530"/>
        <v>0.61144675925925929</v>
      </c>
      <c r="CJ135" s="47" t="str">
        <f t="shared" si="507"/>
        <v>16</v>
      </c>
      <c r="CK135" s="47" t="str">
        <f t="shared" si="508"/>
        <v>10</v>
      </c>
      <c r="CL135" s="47" t="str">
        <f t="shared" si="509"/>
        <v>36</v>
      </c>
      <c r="CM135" s="48" t="s">
        <v>954</v>
      </c>
      <c r="CN135" s="119" t="str">
        <f t="shared" si="510"/>
        <v>16:10:36</v>
      </c>
      <c r="CO135" s="47" t="str">
        <f t="shared" si="511"/>
        <v>16</v>
      </c>
      <c r="CP135" s="47" t="str">
        <f t="shared" si="512"/>
        <v>19</v>
      </c>
      <c r="CQ135" s="47" t="str">
        <f t="shared" si="513"/>
        <v>41</v>
      </c>
      <c r="CR135" s="48" t="s">
        <v>955</v>
      </c>
      <c r="CS135" s="119" t="str">
        <f t="shared" si="514"/>
        <v>16:19:41</v>
      </c>
      <c r="CT135" s="107">
        <f t="shared" si="515"/>
        <v>6.2581018518518494E-2</v>
      </c>
      <c r="CU135" s="366">
        <f t="shared" si="516"/>
        <v>6.3078703703702832E-3</v>
      </c>
      <c r="CV135" s="107">
        <f t="shared" si="517"/>
        <v>6.8888888888888777E-2</v>
      </c>
      <c r="CW135" s="52">
        <f t="shared" si="518"/>
        <v>13.316071758831145</v>
      </c>
      <c r="CX135" s="52">
        <f t="shared" si="519"/>
        <v>12.096774193548388</v>
      </c>
      <c r="CY135" s="58"/>
      <c r="CZ135" s="59">
        <f t="shared" si="554"/>
        <v>12.019030131040816</v>
      </c>
      <c r="DA135" s="421">
        <f t="shared" si="555"/>
        <v>13.111171810980606</v>
      </c>
      <c r="DB135" s="61">
        <f t="shared" si="522"/>
        <v>0.12711805555555589</v>
      </c>
      <c r="DC135" s="61">
        <f t="shared" si="523"/>
        <v>0.13866898148148166</v>
      </c>
      <c r="DD135" s="6"/>
      <c r="DE135" s="63">
        <f t="shared" si="531"/>
        <v>40</v>
      </c>
      <c r="DF135" s="64">
        <f t="shared" si="556"/>
        <v>3.0508333333333333</v>
      </c>
      <c r="DG135" s="64">
        <f t="shared" si="557"/>
        <v>3.3280555555555553</v>
      </c>
      <c r="DH135" s="16">
        <f t="shared" si="534"/>
        <v>70</v>
      </c>
      <c r="DI135" s="16">
        <f t="shared" si="558"/>
        <v>-75.183333333333337</v>
      </c>
      <c r="DJ135" s="65">
        <f t="shared" si="559"/>
        <v>40</v>
      </c>
      <c r="DK135" s="65">
        <f t="shared" si="560"/>
        <v>40</v>
      </c>
      <c r="DL135" s="65">
        <f t="shared" si="526"/>
        <v>40</v>
      </c>
      <c r="DM135" s="65">
        <f t="shared" si="527"/>
        <v>40</v>
      </c>
      <c r="DN135" s="65">
        <f t="shared" si="528"/>
        <v>40</v>
      </c>
      <c r="DO135" s="131">
        <f t="shared" si="561"/>
        <v>40</v>
      </c>
      <c r="DP135" s="65">
        <f t="shared" si="562"/>
        <v>40</v>
      </c>
      <c r="DQ135" s="65">
        <f t="shared" si="563"/>
        <v>40</v>
      </c>
      <c r="DR135" s="134">
        <f t="shared" si="564"/>
        <v>40</v>
      </c>
      <c r="DS135" s="66"/>
    </row>
    <row r="136" spans="1:123" s="67" customFormat="1">
      <c r="A136" s="212">
        <f t="shared" si="529"/>
        <v>28</v>
      </c>
      <c r="B136" s="80">
        <f t="shared" si="565"/>
        <v>40</v>
      </c>
      <c r="C136" s="115">
        <v>688</v>
      </c>
      <c r="D136" s="114" t="s">
        <v>733</v>
      </c>
      <c r="E136" s="114" t="s">
        <v>1015</v>
      </c>
      <c r="F136" s="128" t="s">
        <v>459</v>
      </c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  <c r="BI136" s="135"/>
      <c r="BJ136" s="135"/>
      <c r="BK136" s="135"/>
      <c r="BL136" s="311"/>
      <c r="BM136" s="135"/>
      <c r="BN136" s="135"/>
      <c r="BO136" s="135"/>
      <c r="BP136" s="135"/>
      <c r="BQ136" s="135"/>
      <c r="BR136" s="135"/>
      <c r="BS136" s="400">
        <v>0.52083333333333304</v>
      </c>
      <c r="BT136" s="47" t="str">
        <f t="shared" si="494"/>
        <v>14</v>
      </c>
      <c r="BU136" s="47" t="str">
        <f t="shared" si="495"/>
        <v>01</v>
      </c>
      <c r="BV136" s="47" t="str">
        <f t="shared" si="496"/>
        <v>27</v>
      </c>
      <c r="BW136" s="48" t="s">
        <v>734</v>
      </c>
      <c r="BX136" s="49" t="str">
        <f t="shared" si="497"/>
        <v>14:01:27</v>
      </c>
      <c r="BY136" s="47" t="str">
        <f t="shared" si="498"/>
        <v>14</v>
      </c>
      <c r="BZ136" s="47" t="str">
        <f t="shared" si="499"/>
        <v>08</v>
      </c>
      <c r="CA136" s="47" t="str">
        <f t="shared" si="500"/>
        <v>40</v>
      </c>
      <c r="CB136" s="48" t="s">
        <v>735</v>
      </c>
      <c r="CC136" s="49" t="str">
        <f t="shared" si="501"/>
        <v>14:08:40</v>
      </c>
      <c r="CD136" s="107">
        <f t="shared" si="502"/>
        <v>6.3506944444444713E-2</v>
      </c>
      <c r="CE136" s="366">
        <f t="shared" si="503"/>
        <v>5.0115740740740433E-3</v>
      </c>
      <c r="CF136" s="107">
        <f t="shared" si="504"/>
        <v>6.8518518518518756E-2</v>
      </c>
      <c r="CG136" s="52">
        <f t="shared" si="505"/>
        <v>13.121924548933844</v>
      </c>
      <c r="CH136" s="52">
        <f t="shared" si="506"/>
        <v>12.162162162162163</v>
      </c>
      <c r="CI136" s="108">
        <f t="shared" si="530"/>
        <v>0.61018518518518516</v>
      </c>
      <c r="CJ136" s="47" t="str">
        <f t="shared" si="507"/>
        <v>16</v>
      </c>
      <c r="CK136" s="47" t="str">
        <f t="shared" si="508"/>
        <v>11</v>
      </c>
      <c r="CL136" s="47" t="str">
        <f t="shared" si="509"/>
        <v>18</v>
      </c>
      <c r="CM136" s="48" t="s">
        <v>957</v>
      </c>
      <c r="CN136" s="119" t="str">
        <f t="shared" si="510"/>
        <v>16:11:18</v>
      </c>
      <c r="CO136" s="47" t="str">
        <f t="shared" si="511"/>
        <v>16</v>
      </c>
      <c r="CP136" s="47" t="str">
        <f t="shared" si="512"/>
        <v>22</v>
      </c>
      <c r="CQ136" s="47" t="str">
        <f t="shared" si="513"/>
        <v>04</v>
      </c>
      <c r="CR136" s="48" t="s">
        <v>958</v>
      </c>
      <c r="CS136" s="119" t="str">
        <f t="shared" si="514"/>
        <v>16:22:04</v>
      </c>
      <c r="CT136" s="107">
        <f t="shared" si="515"/>
        <v>6.4328703703703694E-2</v>
      </c>
      <c r="CU136" s="366">
        <f t="shared" si="516"/>
        <v>7.4768518518518734E-3</v>
      </c>
      <c r="CV136" s="107">
        <f t="shared" si="517"/>
        <v>7.1805555555555567E-2</v>
      </c>
      <c r="CW136" s="52">
        <f t="shared" si="518"/>
        <v>12.954300107952502</v>
      </c>
      <c r="CX136" s="52">
        <f t="shared" si="519"/>
        <v>11.605415860735009</v>
      </c>
      <c r="CY136" s="58"/>
      <c r="CZ136" s="59">
        <f t="shared" si="554"/>
        <v>11.877268228307489</v>
      </c>
      <c r="DA136" s="421">
        <f t="shared" si="555"/>
        <v>13.037573562698052</v>
      </c>
      <c r="DB136" s="61">
        <f t="shared" si="522"/>
        <v>0.12783564814814841</v>
      </c>
      <c r="DC136" s="61">
        <f t="shared" si="523"/>
        <v>0.14032407407407432</v>
      </c>
      <c r="DD136" s="6"/>
      <c r="DE136" s="63">
        <f t="shared" si="531"/>
        <v>40</v>
      </c>
      <c r="DF136" s="64">
        <f t="shared" si="556"/>
        <v>3.068055555555556</v>
      </c>
      <c r="DG136" s="64">
        <f t="shared" si="557"/>
        <v>3.367777777777778</v>
      </c>
      <c r="DH136" s="16">
        <f t="shared" si="534"/>
        <v>65</v>
      </c>
      <c r="DI136" s="16">
        <f t="shared" si="558"/>
        <v>-77.566666666666663</v>
      </c>
      <c r="DJ136" s="65">
        <f t="shared" si="559"/>
        <v>40</v>
      </c>
      <c r="DK136" s="65">
        <f t="shared" si="560"/>
        <v>40</v>
      </c>
      <c r="DL136" s="65">
        <f t="shared" si="526"/>
        <v>40</v>
      </c>
      <c r="DM136" s="65">
        <f t="shared" si="527"/>
        <v>40</v>
      </c>
      <c r="DN136" s="65">
        <f t="shared" si="528"/>
        <v>40</v>
      </c>
      <c r="DO136" s="131">
        <f t="shared" si="561"/>
        <v>40</v>
      </c>
      <c r="DP136" s="65">
        <f t="shared" si="562"/>
        <v>40</v>
      </c>
      <c r="DQ136" s="65">
        <f t="shared" si="563"/>
        <v>40</v>
      </c>
      <c r="DR136" s="134">
        <f t="shared" si="564"/>
        <v>40</v>
      </c>
      <c r="DS136" s="66"/>
    </row>
    <row r="137" spans="1:123" s="67" customFormat="1">
      <c r="A137" s="417">
        <f t="shared" si="529"/>
        <v>29</v>
      </c>
      <c r="B137" s="357">
        <f t="shared" ref="B137:B147" si="566">B136</f>
        <v>40</v>
      </c>
      <c r="C137" s="374">
        <v>264</v>
      </c>
      <c r="D137" s="375" t="s">
        <v>389</v>
      </c>
      <c r="E137" s="375" t="s">
        <v>390</v>
      </c>
      <c r="F137" s="376" t="s">
        <v>1109</v>
      </c>
      <c r="G137" s="377"/>
      <c r="H137" s="377"/>
      <c r="I137" s="377"/>
      <c r="J137" s="377"/>
      <c r="K137" s="377"/>
      <c r="L137" s="377"/>
      <c r="M137" s="377"/>
      <c r="N137" s="377"/>
      <c r="O137" s="377"/>
      <c r="P137" s="377"/>
      <c r="Q137" s="377"/>
      <c r="R137" s="377"/>
      <c r="S137" s="377"/>
      <c r="T137" s="377"/>
      <c r="U137" s="377"/>
      <c r="V137" s="377"/>
      <c r="W137" s="377"/>
      <c r="X137" s="377"/>
      <c r="Y137" s="377"/>
      <c r="Z137" s="377"/>
      <c r="AA137" s="377"/>
      <c r="AB137" s="377"/>
      <c r="AC137" s="377"/>
      <c r="AD137" s="377"/>
      <c r="AE137" s="377"/>
      <c r="AF137" s="378"/>
      <c r="AG137" s="377"/>
      <c r="AH137" s="377"/>
      <c r="AI137" s="377"/>
      <c r="AJ137" s="377"/>
      <c r="AK137" s="377"/>
      <c r="AL137" s="377"/>
      <c r="AM137" s="377"/>
      <c r="AN137" s="377"/>
      <c r="AO137" s="377"/>
      <c r="AP137" s="377"/>
      <c r="AQ137" s="377"/>
      <c r="AR137" s="377"/>
      <c r="AS137" s="377"/>
      <c r="AT137" s="377"/>
      <c r="AU137" s="377"/>
      <c r="AV137" s="377"/>
      <c r="AW137" s="377"/>
      <c r="AX137" s="377"/>
      <c r="AY137" s="377"/>
      <c r="AZ137" s="377"/>
      <c r="BA137" s="377"/>
      <c r="BB137" s="377"/>
      <c r="BC137" s="377"/>
      <c r="BD137" s="377"/>
      <c r="BE137" s="377"/>
      <c r="BF137" s="377"/>
      <c r="BG137" s="377"/>
      <c r="BH137" s="377"/>
      <c r="BI137" s="377"/>
      <c r="BJ137" s="377"/>
      <c r="BK137" s="377"/>
      <c r="BL137" s="379"/>
      <c r="BM137" s="377"/>
      <c r="BN137" s="377"/>
      <c r="BO137" s="377"/>
      <c r="BP137" s="377"/>
      <c r="BQ137" s="377"/>
      <c r="BR137" s="377"/>
      <c r="BS137" s="400">
        <v>0.52083333333333304</v>
      </c>
      <c r="BT137" s="337" t="str">
        <f t="shared" si="494"/>
        <v>14</v>
      </c>
      <c r="BU137" s="337" t="str">
        <f t="shared" si="495"/>
        <v>08</v>
      </c>
      <c r="BV137" s="337" t="str">
        <f t="shared" si="496"/>
        <v>25</v>
      </c>
      <c r="BW137" s="338" t="s">
        <v>692</v>
      </c>
      <c r="BX137" s="339" t="str">
        <f t="shared" si="497"/>
        <v>14:08:25</v>
      </c>
      <c r="BY137" s="337" t="str">
        <f t="shared" si="498"/>
        <v>14</v>
      </c>
      <c r="BZ137" s="337" t="str">
        <f t="shared" si="499"/>
        <v>19</v>
      </c>
      <c r="CA137" s="337" t="str">
        <f t="shared" si="500"/>
        <v>20</v>
      </c>
      <c r="CB137" s="338" t="s">
        <v>693</v>
      </c>
      <c r="CC137" s="339" t="str">
        <f t="shared" si="501"/>
        <v>14:19:20</v>
      </c>
      <c r="CD137" s="366">
        <f t="shared" si="502"/>
        <v>6.8344907407407729E-2</v>
      </c>
      <c r="CE137" s="366">
        <f t="shared" si="503"/>
        <v>7.5810185185185563E-3</v>
      </c>
      <c r="CF137" s="366">
        <f t="shared" si="504"/>
        <v>7.5925925925926285E-2</v>
      </c>
      <c r="CG137" s="341">
        <f t="shared" si="505"/>
        <v>12.193056731583404</v>
      </c>
      <c r="CH137" s="341">
        <f t="shared" si="506"/>
        <v>10.975609756097562</v>
      </c>
      <c r="CI137" s="323">
        <f t="shared" si="530"/>
        <v>0.61759259259259269</v>
      </c>
      <c r="CJ137" s="337" t="str">
        <f t="shared" si="507"/>
        <v>15</v>
      </c>
      <c r="CK137" s="337" t="str">
        <f t="shared" si="508"/>
        <v>27</v>
      </c>
      <c r="CL137" s="337" t="str">
        <f t="shared" si="509"/>
        <v>01</v>
      </c>
      <c r="CM137" s="338" t="s">
        <v>887</v>
      </c>
      <c r="CN137" s="381" t="str">
        <f t="shared" si="510"/>
        <v>15:27:01</v>
      </c>
      <c r="CO137" s="337" t="str">
        <f t="shared" si="511"/>
        <v>15</v>
      </c>
      <c r="CP137" s="337" t="str">
        <f t="shared" si="512"/>
        <v>31</v>
      </c>
      <c r="CQ137" s="337" t="str">
        <f t="shared" si="513"/>
        <v>03</v>
      </c>
      <c r="CR137" s="338" t="s">
        <v>888</v>
      </c>
      <c r="CS137" s="381" t="str">
        <f t="shared" si="514"/>
        <v>15:31:03</v>
      </c>
      <c r="CT137" s="107">
        <f t="shared" si="515"/>
        <v>2.616898148148139E-2</v>
      </c>
      <c r="CU137" s="366">
        <f t="shared" si="516"/>
        <v>2.8009259259259567E-3</v>
      </c>
      <c r="CV137" s="107">
        <f t="shared" si="517"/>
        <v>2.8969907407407347E-2</v>
      </c>
      <c r="CW137" s="52">
        <f t="shared" si="518"/>
        <v>31.844316674038033</v>
      </c>
      <c r="CX137" s="52">
        <f t="shared" si="519"/>
        <v>28.765481422293249</v>
      </c>
      <c r="CY137" s="58"/>
      <c r="CZ137" s="59">
        <f t="shared" si="554"/>
        <v>15.888778550148956</v>
      </c>
      <c r="DA137" s="113">
        <f t="shared" si="555"/>
        <v>17.634092578986042</v>
      </c>
      <c r="DB137" s="61">
        <f t="shared" si="522"/>
        <v>9.4513888888889119E-2</v>
      </c>
      <c r="DC137" s="61">
        <f t="shared" si="523"/>
        <v>0.10489583333333363</v>
      </c>
      <c r="DD137" s="6"/>
      <c r="DE137" s="63"/>
      <c r="DF137" s="64"/>
      <c r="DG137" s="64"/>
      <c r="DH137" s="16"/>
      <c r="DI137" s="16"/>
      <c r="DJ137" s="65"/>
      <c r="DK137" s="65"/>
      <c r="DL137" s="65"/>
      <c r="DM137" s="65"/>
      <c r="DN137" s="65"/>
      <c r="DO137" s="131"/>
      <c r="DP137" s="65"/>
      <c r="DQ137" s="65"/>
      <c r="DR137" s="134"/>
      <c r="DS137" s="66"/>
    </row>
    <row r="138" spans="1:123" s="67" customFormat="1">
      <c r="A138" s="417">
        <f t="shared" si="529"/>
        <v>30</v>
      </c>
      <c r="B138" s="357">
        <f t="shared" si="566"/>
        <v>40</v>
      </c>
      <c r="C138" s="374">
        <v>222</v>
      </c>
      <c r="D138" s="375" t="s">
        <v>310</v>
      </c>
      <c r="E138" s="375" t="s">
        <v>311</v>
      </c>
      <c r="F138" s="376" t="s">
        <v>1143</v>
      </c>
      <c r="G138" s="377"/>
      <c r="H138" s="377"/>
      <c r="I138" s="377"/>
      <c r="J138" s="377"/>
      <c r="K138" s="377"/>
      <c r="L138" s="377"/>
      <c r="M138" s="377"/>
      <c r="N138" s="377"/>
      <c r="O138" s="377"/>
      <c r="P138" s="377"/>
      <c r="Q138" s="377"/>
      <c r="R138" s="377"/>
      <c r="S138" s="377"/>
      <c r="T138" s="377"/>
      <c r="U138" s="377"/>
      <c r="V138" s="377"/>
      <c r="W138" s="377"/>
      <c r="X138" s="377"/>
      <c r="Y138" s="377"/>
      <c r="Z138" s="377"/>
      <c r="AA138" s="377"/>
      <c r="AB138" s="377"/>
      <c r="AC138" s="377"/>
      <c r="AD138" s="377"/>
      <c r="AE138" s="377"/>
      <c r="AF138" s="378"/>
      <c r="AG138" s="377"/>
      <c r="AH138" s="377"/>
      <c r="AI138" s="377"/>
      <c r="AJ138" s="377"/>
      <c r="AK138" s="377"/>
      <c r="AL138" s="377"/>
      <c r="AM138" s="377"/>
      <c r="AN138" s="377"/>
      <c r="AO138" s="377"/>
      <c r="AP138" s="377"/>
      <c r="AQ138" s="377"/>
      <c r="AR138" s="377"/>
      <c r="AS138" s="377"/>
      <c r="AT138" s="377"/>
      <c r="AU138" s="377"/>
      <c r="AV138" s="377"/>
      <c r="AW138" s="377"/>
      <c r="AX138" s="377"/>
      <c r="AY138" s="377"/>
      <c r="AZ138" s="377"/>
      <c r="BA138" s="377"/>
      <c r="BB138" s="377"/>
      <c r="BC138" s="377"/>
      <c r="BD138" s="377"/>
      <c r="BE138" s="377"/>
      <c r="BF138" s="377"/>
      <c r="BG138" s="377"/>
      <c r="BH138" s="377"/>
      <c r="BI138" s="377"/>
      <c r="BJ138" s="377"/>
      <c r="BK138" s="377"/>
      <c r="BL138" s="379"/>
      <c r="BM138" s="377"/>
      <c r="BN138" s="377"/>
      <c r="BO138" s="377"/>
      <c r="BP138" s="377"/>
      <c r="BQ138" s="377"/>
      <c r="BR138" s="377"/>
      <c r="BS138" s="400">
        <v>0.52083333333333304</v>
      </c>
      <c r="BT138" s="47" t="str">
        <f t="shared" si="494"/>
        <v/>
      </c>
      <c r="BU138" s="47" t="str">
        <f t="shared" si="495"/>
        <v/>
      </c>
      <c r="BV138" s="47" t="str">
        <f t="shared" si="496"/>
        <v/>
      </c>
      <c r="BW138" s="338"/>
      <c r="BX138" s="339" t="str">
        <f t="shared" si="497"/>
        <v>::</v>
      </c>
      <c r="BY138" s="337" t="str">
        <f t="shared" si="498"/>
        <v/>
      </c>
      <c r="BZ138" s="337" t="str">
        <f t="shared" si="499"/>
        <v/>
      </c>
      <c r="CA138" s="337" t="str">
        <f t="shared" si="500"/>
        <v/>
      </c>
      <c r="CB138" s="338"/>
      <c r="CC138" s="339" t="str">
        <f t="shared" si="501"/>
        <v>::</v>
      </c>
      <c r="CD138" s="366"/>
      <c r="CE138" s="366"/>
      <c r="CF138" s="366"/>
      <c r="CG138" s="341"/>
      <c r="CH138" s="341"/>
      <c r="CI138" s="323"/>
      <c r="CJ138" s="47" t="str">
        <f t="shared" si="507"/>
        <v/>
      </c>
      <c r="CK138" s="47" t="str">
        <f t="shared" si="508"/>
        <v/>
      </c>
      <c r="CL138" s="47" t="str">
        <f t="shared" si="509"/>
        <v/>
      </c>
      <c r="CM138" s="338"/>
      <c r="CN138" s="119" t="str">
        <f t="shared" si="510"/>
        <v>::</v>
      </c>
      <c r="CO138" s="47" t="str">
        <f t="shared" si="511"/>
        <v/>
      </c>
      <c r="CP138" s="47" t="str">
        <f t="shared" si="512"/>
        <v/>
      </c>
      <c r="CQ138" s="47" t="str">
        <f t="shared" si="513"/>
        <v/>
      </c>
      <c r="CR138" s="338"/>
      <c r="CS138" s="381" t="str">
        <f t="shared" si="514"/>
        <v>::</v>
      </c>
      <c r="CT138" s="366"/>
      <c r="CU138" s="366"/>
      <c r="CV138" s="366"/>
      <c r="CW138" s="341"/>
      <c r="CX138" s="341"/>
      <c r="CY138" s="346"/>
      <c r="CZ138" s="59"/>
      <c r="DA138" s="113"/>
      <c r="DB138" s="61"/>
      <c r="DC138" s="61"/>
      <c r="DD138" s="6"/>
      <c r="DE138" s="63"/>
      <c r="DF138" s="64"/>
      <c r="DG138" s="64"/>
      <c r="DH138" s="16"/>
      <c r="DI138" s="16"/>
      <c r="DJ138" s="65"/>
      <c r="DK138" s="65"/>
      <c r="DL138" s="65"/>
      <c r="DM138" s="65"/>
      <c r="DN138" s="65"/>
      <c r="DO138" s="131"/>
      <c r="DP138" s="65"/>
      <c r="DQ138" s="65"/>
      <c r="DR138" s="134"/>
      <c r="DS138" s="66"/>
    </row>
    <row r="139" spans="1:123" s="355" customFormat="1">
      <c r="A139" s="417">
        <f t="shared" si="529"/>
        <v>31</v>
      </c>
      <c r="B139" s="357">
        <f t="shared" si="566"/>
        <v>40</v>
      </c>
      <c r="C139" s="374">
        <v>422</v>
      </c>
      <c r="D139" s="375" t="s">
        <v>373</v>
      </c>
      <c r="E139" s="375" t="s">
        <v>374</v>
      </c>
      <c r="F139" s="376" t="s">
        <v>49</v>
      </c>
      <c r="G139" s="377"/>
      <c r="H139" s="377"/>
      <c r="I139" s="377"/>
      <c r="J139" s="377"/>
      <c r="K139" s="377"/>
      <c r="L139" s="377"/>
      <c r="M139" s="377"/>
      <c r="N139" s="377"/>
      <c r="O139" s="377"/>
      <c r="P139" s="377"/>
      <c r="Q139" s="377"/>
      <c r="R139" s="377"/>
      <c r="S139" s="377"/>
      <c r="T139" s="377"/>
      <c r="U139" s="377"/>
      <c r="V139" s="377"/>
      <c r="W139" s="377"/>
      <c r="X139" s="377"/>
      <c r="Y139" s="377"/>
      <c r="Z139" s="377"/>
      <c r="AA139" s="377"/>
      <c r="AB139" s="377"/>
      <c r="AC139" s="377"/>
      <c r="AD139" s="377"/>
      <c r="AE139" s="377"/>
      <c r="AF139" s="378"/>
      <c r="AG139" s="377"/>
      <c r="AH139" s="377"/>
      <c r="AI139" s="377"/>
      <c r="AJ139" s="377"/>
      <c r="AK139" s="377"/>
      <c r="AL139" s="377"/>
      <c r="AM139" s="377"/>
      <c r="AN139" s="377"/>
      <c r="AO139" s="377"/>
      <c r="AP139" s="377"/>
      <c r="AQ139" s="377"/>
      <c r="AR139" s="377"/>
      <c r="AS139" s="377"/>
      <c r="AT139" s="377"/>
      <c r="AU139" s="377"/>
      <c r="AV139" s="377"/>
      <c r="AW139" s="377"/>
      <c r="AX139" s="377"/>
      <c r="AY139" s="377"/>
      <c r="AZ139" s="377"/>
      <c r="BA139" s="377"/>
      <c r="BB139" s="377"/>
      <c r="BC139" s="377"/>
      <c r="BD139" s="377"/>
      <c r="BE139" s="377"/>
      <c r="BF139" s="377"/>
      <c r="BG139" s="377"/>
      <c r="BH139" s="377"/>
      <c r="BI139" s="377"/>
      <c r="BJ139" s="377"/>
      <c r="BK139" s="377"/>
      <c r="BL139" s="379"/>
      <c r="BM139" s="377"/>
      <c r="BN139" s="377"/>
      <c r="BO139" s="377"/>
      <c r="BP139" s="377"/>
      <c r="BQ139" s="377"/>
      <c r="BR139" s="377"/>
      <c r="BS139" s="400">
        <v>0.52083333333333304</v>
      </c>
      <c r="BT139" s="47" t="str">
        <f t="shared" si="494"/>
        <v>13</v>
      </c>
      <c r="BU139" s="47" t="str">
        <f t="shared" si="495"/>
        <v>52</v>
      </c>
      <c r="BV139" s="47" t="str">
        <f t="shared" si="496"/>
        <v>20</v>
      </c>
      <c r="BW139" s="338" t="s">
        <v>714</v>
      </c>
      <c r="BX139" s="339" t="str">
        <f t="shared" si="497"/>
        <v>13:52:20</v>
      </c>
      <c r="BY139" s="337" t="str">
        <f t="shared" si="498"/>
        <v>13</v>
      </c>
      <c r="BZ139" s="337" t="str">
        <f t="shared" si="499"/>
        <v>50</v>
      </c>
      <c r="CA139" s="337" t="str">
        <f t="shared" si="500"/>
        <v>15</v>
      </c>
      <c r="CB139" s="338" t="s">
        <v>677</v>
      </c>
      <c r="CC139" s="339" t="str">
        <f t="shared" si="501"/>
        <v>13:50:15</v>
      </c>
      <c r="CD139" s="366"/>
      <c r="CE139" s="366"/>
      <c r="CF139" s="366"/>
      <c r="CG139" s="341"/>
      <c r="CH139" s="341"/>
      <c r="CI139" s="323"/>
      <c r="CJ139" s="47" t="str">
        <f t="shared" si="507"/>
        <v/>
      </c>
      <c r="CK139" s="47" t="str">
        <f t="shared" si="508"/>
        <v/>
      </c>
      <c r="CL139" s="47" t="str">
        <f t="shared" si="509"/>
        <v/>
      </c>
      <c r="CM139" s="338"/>
      <c r="CN139" s="119" t="str">
        <f t="shared" si="510"/>
        <v>::</v>
      </c>
      <c r="CO139" s="47" t="str">
        <f t="shared" si="511"/>
        <v/>
      </c>
      <c r="CP139" s="47" t="str">
        <f t="shared" si="512"/>
        <v/>
      </c>
      <c r="CQ139" s="47" t="str">
        <f t="shared" si="513"/>
        <v/>
      </c>
      <c r="CR139" s="338"/>
      <c r="CS139" s="381" t="str">
        <f t="shared" si="514"/>
        <v>::</v>
      </c>
      <c r="CT139" s="366"/>
      <c r="CU139" s="366"/>
      <c r="CV139" s="366"/>
      <c r="CW139" s="341"/>
      <c r="CX139" s="341"/>
      <c r="CY139" s="346"/>
      <c r="CZ139" s="356"/>
      <c r="DA139" s="368"/>
      <c r="DB139" s="348"/>
      <c r="DC139" s="348"/>
      <c r="DD139" s="373"/>
      <c r="DE139" s="63"/>
      <c r="DF139" s="351"/>
      <c r="DG139" s="351"/>
      <c r="DH139" s="16"/>
      <c r="DI139" s="352"/>
      <c r="DJ139" s="353"/>
      <c r="DK139" s="353"/>
      <c r="DL139" s="353"/>
      <c r="DM139" s="353"/>
      <c r="DN139" s="353"/>
      <c r="DO139" s="386"/>
      <c r="DP139" s="353"/>
      <c r="DQ139" s="353"/>
      <c r="DR139" s="354"/>
    </row>
    <row r="140" spans="1:123" s="67" customFormat="1">
      <c r="A140" s="417">
        <f t="shared" si="529"/>
        <v>32</v>
      </c>
      <c r="B140" s="357">
        <f t="shared" si="566"/>
        <v>40</v>
      </c>
      <c r="C140" s="374">
        <v>455</v>
      </c>
      <c r="D140" s="375" t="s">
        <v>375</v>
      </c>
      <c r="E140" s="375" t="s">
        <v>376</v>
      </c>
      <c r="F140" s="376" t="s">
        <v>51</v>
      </c>
      <c r="G140" s="377"/>
      <c r="H140" s="377"/>
      <c r="I140" s="377"/>
      <c r="J140" s="377"/>
      <c r="K140" s="377"/>
      <c r="L140" s="377"/>
      <c r="M140" s="377"/>
      <c r="N140" s="377"/>
      <c r="O140" s="377"/>
      <c r="P140" s="377"/>
      <c r="Q140" s="377"/>
      <c r="R140" s="377"/>
      <c r="S140" s="377"/>
      <c r="T140" s="377"/>
      <c r="U140" s="377"/>
      <c r="V140" s="377"/>
      <c r="W140" s="377"/>
      <c r="X140" s="377"/>
      <c r="Y140" s="377"/>
      <c r="Z140" s="377"/>
      <c r="AA140" s="377"/>
      <c r="AB140" s="377"/>
      <c r="AC140" s="377"/>
      <c r="AD140" s="377"/>
      <c r="AE140" s="377"/>
      <c r="AF140" s="378"/>
      <c r="AG140" s="377"/>
      <c r="AH140" s="377"/>
      <c r="AI140" s="377"/>
      <c r="AJ140" s="377"/>
      <c r="AK140" s="377"/>
      <c r="AL140" s="377"/>
      <c r="AM140" s="377"/>
      <c r="AN140" s="377"/>
      <c r="AO140" s="377"/>
      <c r="AP140" s="377"/>
      <c r="AQ140" s="377"/>
      <c r="AR140" s="377"/>
      <c r="AS140" s="377"/>
      <c r="AT140" s="377"/>
      <c r="AU140" s="377"/>
      <c r="AV140" s="377"/>
      <c r="AW140" s="377"/>
      <c r="AX140" s="377"/>
      <c r="AY140" s="377"/>
      <c r="AZ140" s="377"/>
      <c r="BA140" s="377"/>
      <c r="BB140" s="377"/>
      <c r="BC140" s="377"/>
      <c r="BD140" s="377"/>
      <c r="BE140" s="377"/>
      <c r="BF140" s="377"/>
      <c r="BG140" s="377"/>
      <c r="BH140" s="377"/>
      <c r="BI140" s="377"/>
      <c r="BJ140" s="377"/>
      <c r="BK140" s="377"/>
      <c r="BL140" s="379"/>
      <c r="BM140" s="377"/>
      <c r="BN140" s="377"/>
      <c r="BO140" s="377"/>
      <c r="BP140" s="377"/>
      <c r="BQ140" s="377"/>
      <c r="BR140" s="377"/>
      <c r="BS140" s="400">
        <v>0.52083333333333304</v>
      </c>
      <c r="BT140" s="47" t="str">
        <f t="shared" ref="BT140:BT147" si="567">LEFT(BW140,2)</f>
        <v/>
      </c>
      <c r="BU140" s="47" t="str">
        <f t="shared" ref="BU140:BU147" si="568">MID(BW140,3,2)</f>
        <v/>
      </c>
      <c r="BV140" s="47" t="str">
        <f t="shared" ref="BV140:BV147" si="569">RIGHT(BW140,2)</f>
        <v/>
      </c>
      <c r="BW140" s="338"/>
      <c r="BX140" s="339" t="str">
        <f t="shared" si="497"/>
        <v>::</v>
      </c>
      <c r="BY140" s="337" t="str">
        <f t="shared" si="498"/>
        <v/>
      </c>
      <c r="BZ140" s="337" t="str">
        <f t="shared" si="499"/>
        <v/>
      </c>
      <c r="CA140" s="337" t="str">
        <f t="shared" si="500"/>
        <v/>
      </c>
      <c r="CB140" s="338"/>
      <c r="CC140" s="339" t="str">
        <f t="shared" si="501"/>
        <v>::</v>
      </c>
      <c r="CD140" s="366"/>
      <c r="CE140" s="366"/>
      <c r="CF140" s="366"/>
      <c r="CG140" s="341"/>
      <c r="CH140" s="341"/>
      <c r="CI140" s="323"/>
      <c r="CJ140" s="47" t="str">
        <f t="shared" si="507"/>
        <v/>
      </c>
      <c r="CK140" s="47" t="str">
        <f t="shared" si="508"/>
        <v/>
      </c>
      <c r="CL140" s="47" t="str">
        <f t="shared" si="509"/>
        <v/>
      </c>
      <c r="CM140" s="338"/>
      <c r="CN140" s="119" t="str">
        <f t="shared" si="510"/>
        <v>::</v>
      </c>
      <c r="CO140" s="47" t="str">
        <f t="shared" si="511"/>
        <v/>
      </c>
      <c r="CP140" s="47" t="str">
        <f t="shared" si="512"/>
        <v/>
      </c>
      <c r="CQ140" s="47" t="str">
        <f t="shared" si="513"/>
        <v/>
      </c>
      <c r="CR140" s="338"/>
      <c r="CS140" s="381" t="str">
        <f t="shared" si="514"/>
        <v>::</v>
      </c>
      <c r="CT140" s="366"/>
      <c r="CU140" s="366"/>
      <c r="CV140" s="366"/>
      <c r="CW140" s="341"/>
      <c r="CX140" s="341"/>
      <c r="CY140" s="346"/>
      <c r="CZ140" s="59"/>
      <c r="DA140" s="113"/>
      <c r="DB140" s="61"/>
      <c r="DC140" s="61"/>
      <c r="DD140" s="6"/>
      <c r="DE140" s="63"/>
      <c r="DF140" s="64"/>
      <c r="DG140" s="64"/>
      <c r="DH140" s="16"/>
      <c r="DI140" s="16"/>
      <c r="DJ140" s="65"/>
      <c r="DK140" s="65"/>
      <c r="DL140" s="65"/>
      <c r="DM140" s="65"/>
      <c r="DN140" s="65"/>
      <c r="DO140" s="131"/>
      <c r="DP140" s="65"/>
      <c r="DQ140" s="65"/>
      <c r="DR140" s="134"/>
      <c r="DS140" s="66"/>
    </row>
    <row r="141" spans="1:123" s="67" customFormat="1">
      <c r="A141" s="417">
        <f t="shared" si="529"/>
        <v>33</v>
      </c>
      <c r="B141" s="357">
        <f t="shared" si="566"/>
        <v>40</v>
      </c>
      <c r="C141" s="374">
        <v>374</v>
      </c>
      <c r="D141" s="375" t="s">
        <v>315</v>
      </c>
      <c r="E141" s="375" t="s">
        <v>316</v>
      </c>
      <c r="F141" s="376" t="s">
        <v>49</v>
      </c>
      <c r="G141" s="377"/>
      <c r="H141" s="377"/>
      <c r="I141" s="377"/>
      <c r="J141" s="377"/>
      <c r="K141" s="377"/>
      <c r="L141" s="377"/>
      <c r="M141" s="377"/>
      <c r="N141" s="377"/>
      <c r="O141" s="377"/>
      <c r="P141" s="377"/>
      <c r="Q141" s="377"/>
      <c r="R141" s="377"/>
      <c r="S141" s="377"/>
      <c r="T141" s="377"/>
      <c r="U141" s="377"/>
      <c r="V141" s="377"/>
      <c r="W141" s="377"/>
      <c r="X141" s="377"/>
      <c r="Y141" s="377"/>
      <c r="Z141" s="377"/>
      <c r="AA141" s="377"/>
      <c r="AB141" s="377"/>
      <c r="AC141" s="377"/>
      <c r="AD141" s="377"/>
      <c r="AE141" s="377"/>
      <c r="AF141" s="378"/>
      <c r="AG141" s="377"/>
      <c r="AH141" s="377"/>
      <c r="AI141" s="377"/>
      <c r="AJ141" s="377"/>
      <c r="AK141" s="377"/>
      <c r="AL141" s="377"/>
      <c r="AM141" s="377"/>
      <c r="AN141" s="377"/>
      <c r="AO141" s="377"/>
      <c r="AP141" s="377"/>
      <c r="AQ141" s="377"/>
      <c r="AR141" s="377"/>
      <c r="AS141" s="377"/>
      <c r="AT141" s="377"/>
      <c r="AU141" s="377"/>
      <c r="AV141" s="377"/>
      <c r="AW141" s="377"/>
      <c r="AX141" s="377"/>
      <c r="AY141" s="377"/>
      <c r="AZ141" s="377"/>
      <c r="BA141" s="377"/>
      <c r="BB141" s="377"/>
      <c r="BC141" s="377"/>
      <c r="BD141" s="377"/>
      <c r="BE141" s="377"/>
      <c r="BF141" s="377"/>
      <c r="BG141" s="377"/>
      <c r="BH141" s="377"/>
      <c r="BI141" s="377"/>
      <c r="BJ141" s="377"/>
      <c r="BK141" s="377"/>
      <c r="BL141" s="379"/>
      <c r="BM141" s="377"/>
      <c r="BN141" s="377"/>
      <c r="BO141" s="377"/>
      <c r="BP141" s="377"/>
      <c r="BQ141" s="377"/>
      <c r="BR141" s="377"/>
      <c r="BS141" s="400">
        <v>0.52083333333333304</v>
      </c>
      <c r="BT141" s="47" t="str">
        <f t="shared" si="567"/>
        <v/>
      </c>
      <c r="BU141" s="47" t="str">
        <f t="shared" si="568"/>
        <v/>
      </c>
      <c r="BV141" s="47" t="str">
        <f t="shared" si="569"/>
        <v/>
      </c>
      <c r="BW141" s="338"/>
      <c r="BX141" s="339" t="str">
        <f t="shared" si="497"/>
        <v>::</v>
      </c>
      <c r="BY141" s="337" t="str">
        <f t="shared" si="498"/>
        <v/>
      </c>
      <c r="BZ141" s="337" t="str">
        <f t="shared" si="499"/>
        <v/>
      </c>
      <c r="CA141" s="337" t="str">
        <f t="shared" si="500"/>
        <v/>
      </c>
      <c r="CB141" s="338"/>
      <c r="CC141" s="339" t="str">
        <f t="shared" si="501"/>
        <v>::</v>
      </c>
      <c r="CD141" s="366"/>
      <c r="CE141" s="366"/>
      <c r="CF141" s="366"/>
      <c r="CG141" s="341"/>
      <c r="CH141" s="341"/>
      <c r="CI141" s="323"/>
      <c r="CJ141" s="47" t="str">
        <f t="shared" si="507"/>
        <v/>
      </c>
      <c r="CK141" s="47" t="str">
        <f t="shared" si="508"/>
        <v/>
      </c>
      <c r="CL141" s="47" t="str">
        <f t="shared" si="509"/>
        <v/>
      </c>
      <c r="CM141" s="338"/>
      <c r="CN141" s="119" t="str">
        <f t="shared" si="510"/>
        <v>::</v>
      </c>
      <c r="CO141" s="47" t="str">
        <f t="shared" si="511"/>
        <v/>
      </c>
      <c r="CP141" s="47" t="str">
        <f t="shared" si="512"/>
        <v/>
      </c>
      <c r="CQ141" s="47" t="str">
        <f t="shared" si="513"/>
        <v/>
      </c>
      <c r="CR141" s="338"/>
      <c r="CS141" s="381" t="str">
        <f t="shared" si="514"/>
        <v>::</v>
      </c>
      <c r="CT141" s="366"/>
      <c r="CU141" s="366"/>
      <c r="CV141" s="366"/>
      <c r="CW141" s="341"/>
      <c r="CX141" s="341"/>
      <c r="CY141" s="346"/>
      <c r="CZ141" s="59"/>
      <c r="DA141" s="113"/>
      <c r="DB141" s="61"/>
      <c r="DC141" s="61"/>
      <c r="DD141" s="6"/>
      <c r="DE141" s="63"/>
      <c r="DF141" s="64"/>
      <c r="DG141" s="64"/>
      <c r="DH141" s="16"/>
      <c r="DI141" s="16"/>
      <c r="DJ141" s="65"/>
      <c r="DK141" s="65"/>
      <c r="DL141" s="65"/>
      <c r="DM141" s="65"/>
      <c r="DN141" s="65"/>
      <c r="DO141" s="131"/>
      <c r="DP141" s="65"/>
      <c r="DQ141" s="65"/>
      <c r="DR141" s="134"/>
      <c r="DS141" s="66"/>
    </row>
    <row r="142" spans="1:123" s="67" customFormat="1">
      <c r="A142" s="417">
        <f t="shared" si="529"/>
        <v>34</v>
      </c>
      <c r="B142" s="357">
        <f t="shared" si="566"/>
        <v>40</v>
      </c>
      <c r="C142" s="374">
        <v>303</v>
      </c>
      <c r="D142" s="375" t="s">
        <v>329</v>
      </c>
      <c r="E142" s="375" t="s">
        <v>330</v>
      </c>
      <c r="F142" s="376" t="s">
        <v>49</v>
      </c>
      <c r="G142" s="377"/>
      <c r="H142" s="377"/>
      <c r="I142" s="377"/>
      <c r="J142" s="377"/>
      <c r="K142" s="377"/>
      <c r="L142" s="377"/>
      <c r="M142" s="377"/>
      <c r="N142" s="377"/>
      <c r="O142" s="377"/>
      <c r="P142" s="377"/>
      <c r="Q142" s="377"/>
      <c r="R142" s="377"/>
      <c r="S142" s="377"/>
      <c r="T142" s="377"/>
      <c r="U142" s="377"/>
      <c r="V142" s="377"/>
      <c r="W142" s="377"/>
      <c r="X142" s="377"/>
      <c r="Y142" s="377"/>
      <c r="Z142" s="377"/>
      <c r="AA142" s="377"/>
      <c r="AB142" s="377"/>
      <c r="AC142" s="377"/>
      <c r="AD142" s="377"/>
      <c r="AE142" s="377"/>
      <c r="AF142" s="378"/>
      <c r="AG142" s="377"/>
      <c r="AH142" s="377"/>
      <c r="AI142" s="377"/>
      <c r="AJ142" s="377"/>
      <c r="AK142" s="377"/>
      <c r="AL142" s="377"/>
      <c r="AM142" s="377"/>
      <c r="AN142" s="377"/>
      <c r="AO142" s="377"/>
      <c r="AP142" s="377"/>
      <c r="AQ142" s="377"/>
      <c r="AR142" s="377"/>
      <c r="AS142" s="377"/>
      <c r="AT142" s="377"/>
      <c r="AU142" s="377"/>
      <c r="AV142" s="377"/>
      <c r="AW142" s="377"/>
      <c r="AX142" s="377"/>
      <c r="AY142" s="377"/>
      <c r="AZ142" s="377"/>
      <c r="BA142" s="377"/>
      <c r="BB142" s="377"/>
      <c r="BC142" s="377"/>
      <c r="BD142" s="377"/>
      <c r="BE142" s="377"/>
      <c r="BF142" s="377"/>
      <c r="BG142" s="377"/>
      <c r="BH142" s="377"/>
      <c r="BI142" s="377"/>
      <c r="BJ142" s="377"/>
      <c r="BK142" s="377"/>
      <c r="BL142" s="379"/>
      <c r="BM142" s="377"/>
      <c r="BN142" s="377"/>
      <c r="BO142" s="377"/>
      <c r="BP142" s="377"/>
      <c r="BQ142" s="377"/>
      <c r="BR142" s="377"/>
      <c r="BS142" s="400">
        <v>0.52083333333333304</v>
      </c>
      <c r="BT142" s="47" t="str">
        <f t="shared" si="567"/>
        <v>14</v>
      </c>
      <c r="BU142" s="47" t="str">
        <f t="shared" si="568"/>
        <v>09</v>
      </c>
      <c r="BV142" s="47" t="str">
        <f t="shared" si="569"/>
        <v>59</v>
      </c>
      <c r="BW142" s="338" t="s">
        <v>698</v>
      </c>
      <c r="BX142" s="339" t="str">
        <f t="shared" si="497"/>
        <v>14:09:59</v>
      </c>
      <c r="BY142" s="337" t="str">
        <f t="shared" si="498"/>
        <v>14</v>
      </c>
      <c r="BZ142" s="337" t="str">
        <f t="shared" si="499"/>
        <v>22</v>
      </c>
      <c r="CA142" s="337" t="str">
        <f t="shared" si="500"/>
        <v>27</v>
      </c>
      <c r="CB142" s="338" t="s">
        <v>699</v>
      </c>
      <c r="CC142" s="339" t="str">
        <f t="shared" si="501"/>
        <v>14:22:27</v>
      </c>
      <c r="CD142" s="366"/>
      <c r="CE142" s="366"/>
      <c r="CF142" s="366"/>
      <c r="CG142" s="341"/>
      <c r="CH142" s="341"/>
      <c r="CI142" s="323"/>
      <c r="CJ142" s="47" t="str">
        <f t="shared" si="507"/>
        <v/>
      </c>
      <c r="CK142" s="47" t="str">
        <f t="shared" si="508"/>
        <v/>
      </c>
      <c r="CL142" s="47" t="str">
        <f t="shared" si="509"/>
        <v/>
      </c>
      <c r="CM142" s="338"/>
      <c r="CN142" s="119" t="str">
        <f t="shared" si="510"/>
        <v>::</v>
      </c>
      <c r="CO142" s="47" t="str">
        <f t="shared" si="511"/>
        <v/>
      </c>
      <c r="CP142" s="47" t="str">
        <f t="shared" si="512"/>
        <v/>
      </c>
      <c r="CQ142" s="47" t="str">
        <f t="shared" si="513"/>
        <v/>
      </c>
      <c r="CR142" s="338"/>
      <c r="CS142" s="382" t="str">
        <f t="shared" si="514"/>
        <v>::</v>
      </c>
      <c r="CT142" s="383"/>
      <c r="CU142" s="383"/>
      <c r="CV142" s="383"/>
      <c r="CW142" s="384"/>
      <c r="CX142" s="384"/>
      <c r="CY142" s="385"/>
      <c r="CZ142" s="59"/>
      <c r="DA142" s="113"/>
      <c r="DB142" s="61"/>
      <c r="DC142" s="61"/>
      <c r="DD142" s="325"/>
      <c r="DE142" s="63"/>
      <c r="DF142" s="64"/>
      <c r="DG142" s="64"/>
      <c r="DH142" s="16"/>
      <c r="DI142" s="16"/>
      <c r="DJ142" s="65"/>
      <c r="DK142" s="65"/>
      <c r="DL142" s="65"/>
      <c r="DM142" s="65"/>
      <c r="DN142" s="65"/>
      <c r="DO142" s="131"/>
      <c r="DP142" s="65"/>
      <c r="DQ142" s="65"/>
      <c r="DR142" s="134"/>
      <c r="DS142" s="66"/>
    </row>
    <row r="143" spans="1:123" s="67" customFormat="1">
      <c r="A143" s="417">
        <f t="shared" si="529"/>
        <v>35</v>
      </c>
      <c r="B143" s="357">
        <f t="shared" si="566"/>
        <v>40</v>
      </c>
      <c r="C143" s="374">
        <v>361</v>
      </c>
      <c r="D143" s="375" t="s">
        <v>385</v>
      </c>
      <c r="E143" s="375" t="s">
        <v>386</v>
      </c>
      <c r="F143" s="376" t="s">
        <v>49</v>
      </c>
      <c r="G143" s="377"/>
      <c r="H143" s="377"/>
      <c r="I143" s="377"/>
      <c r="J143" s="377"/>
      <c r="K143" s="377"/>
      <c r="L143" s="377"/>
      <c r="M143" s="377"/>
      <c r="N143" s="377"/>
      <c r="O143" s="377"/>
      <c r="P143" s="377"/>
      <c r="Q143" s="377"/>
      <c r="R143" s="377"/>
      <c r="S143" s="377"/>
      <c r="T143" s="377"/>
      <c r="U143" s="377"/>
      <c r="V143" s="377"/>
      <c r="W143" s="377"/>
      <c r="X143" s="377"/>
      <c r="Y143" s="377"/>
      <c r="Z143" s="377"/>
      <c r="AA143" s="377"/>
      <c r="AB143" s="377"/>
      <c r="AC143" s="377"/>
      <c r="AD143" s="377"/>
      <c r="AE143" s="377"/>
      <c r="AF143" s="378"/>
      <c r="AG143" s="377"/>
      <c r="AH143" s="377"/>
      <c r="AI143" s="377"/>
      <c r="AJ143" s="377"/>
      <c r="AK143" s="377"/>
      <c r="AL143" s="377"/>
      <c r="AM143" s="377"/>
      <c r="AN143" s="377"/>
      <c r="AO143" s="377"/>
      <c r="AP143" s="377"/>
      <c r="AQ143" s="377"/>
      <c r="AR143" s="377"/>
      <c r="AS143" s="377"/>
      <c r="AT143" s="377"/>
      <c r="AU143" s="377"/>
      <c r="AV143" s="377"/>
      <c r="AW143" s="377"/>
      <c r="AX143" s="377"/>
      <c r="AY143" s="377"/>
      <c r="AZ143" s="377"/>
      <c r="BA143" s="377"/>
      <c r="BB143" s="377"/>
      <c r="BC143" s="377"/>
      <c r="BD143" s="377"/>
      <c r="BE143" s="377"/>
      <c r="BF143" s="377"/>
      <c r="BG143" s="377"/>
      <c r="BH143" s="377"/>
      <c r="BI143" s="377"/>
      <c r="BJ143" s="377"/>
      <c r="BK143" s="377"/>
      <c r="BL143" s="379"/>
      <c r="BM143" s="377"/>
      <c r="BN143" s="377"/>
      <c r="BO143" s="377"/>
      <c r="BP143" s="377"/>
      <c r="BQ143" s="377"/>
      <c r="BR143" s="377"/>
      <c r="BS143" s="400">
        <v>0.52083333333333304</v>
      </c>
      <c r="BT143" s="47" t="str">
        <f t="shared" si="567"/>
        <v/>
      </c>
      <c r="BU143" s="47" t="str">
        <f t="shared" si="568"/>
        <v/>
      </c>
      <c r="BV143" s="47" t="str">
        <f t="shared" si="569"/>
        <v/>
      </c>
      <c r="BW143" s="338"/>
      <c r="BX143" s="339" t="str">
        <f t="shared" si="497"/>
        <v>::</v>
      </c>
      <c r="BY143" s="337" t="str">
        <f t="shared" si="498"/>
        <v/>
      </c>
      <c r="BZ143" s="337" t="str">
        <f t="shared" si="499"/>
        <v/>
      </c>
      <c r="CA143" s="337" t="str">
        <f t="shared" si="500"/>
        <v/>
      </c>
      <c r="CB143" s="338"/>
      <c r="CC143" s="339" t="str">
        <f t="shared" si="501"/>
        <v>::</v>
      </c>
      <c r="CD143" s="366"/>
      <c r="CE143" s="366"/>
      <c r="CF143" s="366"/>
      <c r="CG143" s="341"/>
      <c r="CH143" s="341"/>
      <c r="CI143" s="323"/>
      <c r="CJ143" s="47" t="str">
        <f t="shared" si="507"/>
        <v/>
      </c>
      <c r="CK143" s="47" t="str">
        <f t="shared" si="508"/>
        <v/>
      </c>
      <c r="CL143" s="47" t="str">
        <f t="shared" si="509"/>
        <v/>
      </c>
      <c r="CM143" s="338"/>
      <c r="CN143" s="119" t="str">
        <f t="shared" si="510"/>
        <v>::</v>
      </c>
      <c r="CO143" s="47" t="str">
        <f t="shared" si="511"/>
        <v/>
      </c>
      <c r="CP143" s="47" t="str">
        <f t="shared" si="512"/>
        <v/>
      </c>
      <c r="CQ143" s="47" t="str">
        <f t="shared" si="513"/>
        <v/>
      </c>
      <c r="CR143" s="338"/>
      <c r="CS143" s="382" t="str">
        <f t="shared" si="514"/>
        <v>::</v>
      </c>
      <c r="CT143" s="383"/>
      <c r="CU143" s="383"/>
      <c r="CV143" s="383"/>
      <c r="CW143" s="384"/>
      <c r="CX143" s="384"/>
      <c r="CY143" s="385"/>
      <c r="CZ143" s="59"/>
      <c r="DA143" s="113"/>
      <c r="DB143" s="61"/>
      <c r="DC143" s="61"/>
      <c r="DD143" s="325"/>
      <c r="DE143" s="63"/>
      <c r="DF143" s="64"/>
      <c r="DG143" s="64"/>
      <c r="DH143" s="16"/>
      <c r="DI143" s="16"/>
      <c r="DJ143" s="65"/>
      <c r="DK143" s="65"/>
      <c r="DL143" s="65"/>
      <c r="DM143" s="65"/>
      <c r="DN143" s="65"/>
      <c r="DO143" s="131"/>
      <c r="DP143" s="65"/>
      <c r="DQ143" s="65"/>
      <c r="DR143" s="134"/>
      <c r="DS143" s="66"/>
    </row>
    <row r="144" spans="1:123" s="67" customFormat="1">
      <c r="A144" s="417">
        <f t="shared" si="529"/>
        <v>36</v>
      </c>
      <c r="B144" s="357">
        <f t="shared" si="566"/>
        <v>40</v>
      </c>
      <c r="C144" s="374">
        <v>375</v>
      </c>
      <c r="D144" s="375" t="s">
        <v>388</v>
      </c>
      <c r="E144" s="375" t="s">
        <v>210</v>
      </c>
      <c r="F144" s="376" t="s">
        <v>49</v>
      </c>
      <c r="G144" s="377"/>
      <c r="H144" s="377"/>
      <c r="I144" s="377"/>
      <c r="J144" s="377"/>
      <c r="K144" s="377"/>
      <c r="L144" s="377"/>
      <c r="M144" s="377"/>
      <c r="N144" s="377"/>
      <c r="O144" s="377"/>
      <c r="P144" s="377"/>
      <c r="Q144" s="377"/>
      <c r="R144" s="377"/>
      <c r="S144" s="377"/>
      <c r="T144" s="377"/>
      <c r="U144" s="377"/>
      <c r="V144" s="377"/>
      <c r="W144" s="377"/>
      <c r="X144" s="377"/>
      <c r="Y144" s="377"/>
      <c r="Z144" s="377"/>
      <c r="AA144" s="377"/>
      <c r="AB144" s="377"/>
      <c r="AC144" s="377"/>
      <c r="AD144" s="377"/>
      <c r="AE144" s="377"/>
      <c r="AF144" s="378"/>
      <c r="AG144" s="377"/>
      <c r="AH144" s="377"/>
      <c r="AI144" s="377"/>
      <c r="AJ144" s="377"/>
      <c r="AK144" s="377"/>
      <c r="AL144" s="377"/>
      <c r="AM144" s="377"/>
      <c r="AN144" s="377"/>
      <c r="AO144" s="377"/>
      <c r="AP144" s="377"/>
      <c r="AQ144" s="377"/>
      <c r="AR144" s="377"/>
      <c r="AS144" s="377"/>
      <c r="AT144" s="377"/>
      <c r="AU144" s="377"/>
      <c r="AV144" s="377"/>
      <c r="AW144" s="377"/>
      <c r="AX144" s="377"/>
      <c r="AY144" s="377"/>
      <c r="AZ144" s="377"/>
      <c r="BA144" s="377"/>
      <c r="BB144" s="377"/>
      <c r="BC144" s="377"/>
      <c r="BD144" s="377"/>
      <c r="BE144" s="377"/>
      <c r="BF144" s="377"/>
      <c r="BG144" s="377"/>
      <c r="BH144" s="377"/>
      <c r="BI144" s="377"/>
      <c r="BJ144" s="377"/>
      <c r="BK144" s="377"/>
      <c r="BL144" s="379"/>
      <c r="BM144" s="377"/>
      <c r="BN144" s="377"/>
      <c r="BO144" s="377"/>
      <c r="BP144" s="377"/>
      <c r="BQ144" s="377"/>
      <c r="BR144" s="377"/>
      <c r="BS144" s="400">
        <v>0.52083333333333304</v>
      </c>
      <c r="BT144" s="47" t="str">
        <f t="shared" si="567"/>
        <v/>
      </c>
      <c r="BU144" s="47" t="str">
        <f t="shared" si="568"/>
        <v/>
      </c>
      <c r="BV144" s="47" t="str">
        <f t="shared" si="569"/>
        <v/>
      </c>
      <c r="BW144" s="338"/>
      <c r="BX144" s="339" t="str">
        <f t="shared" si="497"/>
        <v>::</v>
      </c>
      <c r="BY144" s="337" t="str">
        <f t="shared" si="498"/>
        <v/>
      </c>
      <c r="BZ144" s="337" t="str">
        <f t="shared" si="499"/>
        <v/>
      </c>
      <c r="CA144" s="337" t="str">
        <f t="shared" si="500"/>
        <v/>
      </c>
      <c r="CB144" s="338"/>
      <c r="CC144" s="339" t="str">
        <f t="shared" si="501"/>
        <v>::</v>
      </c>
      <c r="CD144" s="366"/>
      <c r="CE144" s="366"/>
      <c r="CF144" s="366"/>
      <c r="CG144" s="341"/>
      <c r="CH144" s="341"/>
      <c r="CI144" s="323"/>
      <c r="CJ144" s="47" t="str">
        <f t="shared" si="507"/>
        <v/>
      </c>
      <c r="CK144" s="47" t="str">
        <f t="shared" si="508"/>
        <v/>
      </c>
      <c r="CL144" s="47" t="str">
        <f t="shared" si="509"/>
        <v/>
      </c>
      <c r="CM144" s="338"/>
      <c r="CN144" s="119" t="str">
        <f t="shared" si="510"/>
        <v>::</v>
      </c>
      <c r="CO144" s="47" t="str">
        <f t="shared" si="511"/>
        <v/>
      </c>
      <c r="CP144" s="47" t="str">
        <f t="shared" si="512"/>
        <v/>
      </c>
      <c r="CQ144" s="47" t="str">
        <f t="shared" si="513"/>
        <v/>
      </c>
      <c r="CR144" s="338"/>
      <c r="CS144" s="382" t="str">
        <f t="shared" si="514"/>
        <v>::</v>
      </c>
      <c r="CT144" s="383"/>
      <c r="CU144" s="383"/>
      <c r="CV144" s="383"/>
      <c r="CW144" s="384"/>
      <c r="CX144" s="384"/>
      <c r="CY144" s="385"/>
      <c r="CZ144" s="59"/>
      <c r="DA144" s="113"/>
      <c r="DB144" s="61"/>
      <c r="DC144" s="61"/>
      <c r="DD144" s="325"/>
      <c r="DE144" s="63"/>
      <c r="DF144" s="64"/>
      <c r="DG144" s="64"/>
      <c r="DH144" s="16"/>
      <c r="DI144" s="16"/>
      <c r="DJ144" s="65"/>
      <c r="DK144" s="65"/>
      <c r="DL144" s="65"/>
      <c r="DM144" s="65"/>
      <c r="DN144" s="65"/>
      <c r="DO144" s="131"/>
      <c r="DP144" s="65"/>
      <c r="DQ144" s="65"/>
      <c r="DR144" s="134"/>
      <c r="DS144" s="66"/>
    </row>
    <row r="145" spans="1:123" s="67" customFormat="1">
      <c r="A145" s="417">
        <f t="shared" si="529"/>
        <v>37</v>
      </c>
      <c r="B145" s="357">
        <f t="shared" si="566"/>
        <v>40</v>
      </c>
      <c r="C145" s="374">
        <v>392</v>
      </c>
      <c r="D145" s="375" t="s">
        <v>709</v>
      </c>
      <c r="E145" s="375" t="s">
        <v>1139</v>
      </c>
      <c r="F145" s="376" t="s">
        <v>49</v>
      </c>
      <c r="G145" s="377"/>
      <c r="H145" s="377"/>
      <c r="I145" s="377"/>
      <c r="J145" s="377"/>
      <c r="K145" s="377"/>
      <c r="L145" s="377"/>
      <c r="M145" s="377"/>
      <c r="N145" s="377"/>
      <c r="O145" s="377"/>
      <c r="P145" s="377"/>
      <c r="Q145" s="377"/>
      <c r="R145" s="377"/>
      <c r="S145" s="377"/>
      <c r="T145" s="377"/>
      <c r="U145" s="377"/>
      <c r="V145" s="377"/>
      <c r="W145" s="377"/>
      <c r="X145" s="377"/>
      <c r="Y145" s="377"/>
      <c r="Z145" s="377"/>
      <c r="AA145" s="377"/>
      <c r="AB145" s="377"/>
      <c r="AC145" s="377"/>
      <c r="AD145" s="377"/>
      <c r="AE145" s="377"/>
      <c r="AF145" s="377"/>
      <c r="AG145" s="377"/>
      <c r="AH145" s="377"/>
      <c r="AI145" s="377"/>
      <c r="AJ145" s="377"/>
      <c r="AK145" s="377"/>
      <c r="AL145" s="377"/>
      <c r="AM145" s="377"/>
      <c r="AN145" s="377"/>
      <c r="AO145" s="377"/>
      <c r="AP145" s="377"/>
      <c r="AQ145" s="377"/>
      <c r="AR145" s="377"/>
      <c r="AS145" s="377"/>
      <c r="AT145" s="377"/>
      <c r="AU145" s="377"/>
      <c r="AV145" s="377"/>
      <c r="AW145" s="377"/>
      <c r="AX145" s="377"/>
      <c r="AY145" s="377"/>
      <c r="AZ145" s="377"/>
      <c r="BA145" s="377"/>
      <c r="BB145" s="377"/>
      <c r="BC145" s="377"/>
      <c r="BD145" s="377"/>
      <c r="BE145" s="377"/>
      <c r="BF145" s="377"/>
      <c r="BG145" s="377"/>
      <c r="BH145" s="377"/>
      <c r="BI145" s="377"/>
      <c r="BJ145" s="377"/>
      <c r="BK145" s="377"/>
      <c r="BL145" s="379"/>
      <c r="BM145" s="377"/>
      <c r="BN145" s="377"/>
      <c r="BO145" s="377"/>
      <c r="BP145" s="377"/>
      <c r="BQ145" s="377"/>
      <c r="BR145" s="377"/>
      <c r="BS145" s="400">
        <v>0.52083333333333304</v>
      </c>
      <c r="BT145" s="47" t="str">
        <f t="shared" si="567"/>
        <v>13</v>
      </c>
      <c r="BU145" s="47" t="str">
        <f t="shared" si="568"/>
        <v>44</v>
      </c>
      <c r="BV145" s="47" t="str">
        <f t="shared" si="569"/>
        <v>44</v>
      </c>
      <c r="BW145" s="338" t="s">
        <v>710</v>
      </c>
      <c r="BX145" s="339" t="str">
        <f t="shared" si="497"/>
        <v>13:44:44</v>
      </c>
      <c r="BY145" s="337" t="str">
        <f t="shared" si="498"/>
        <v>13</v>
      </c>
      <c r="BZ145" s="337" t="str">
        <f t="shared" si="499"/>
        <v>53</v>
      </c>
      <c r="CA145" s="337" t="str">
        <f t="shared" si="500"/>
        <v>42</v>
      </c>
      <c r="CB145" s="338" t="s">
        <v>711</v>
      </c>
      <c r="CC145" s="339" t="str">
        <f t="shared" si="501"/>
        <v>13:53:42</v>
      </c>
      <c r="CD145" s="366"/>
      <c r="CE145" s="366"/>
      <c r="CF145" s="366"/>
      <c r="CG145" s="341"/>
      <c r="CH145" s="341"/>
      <c r="CI145" s="323"/>
      <c r="CJ145" s="47" t="str">
        <f t="shared" si="507"/>
        <v/>
      </c>
      <c r="CK145" s="47" t="str">
        <f t="shared" si="508"/>
        <v/>
      </c>
      <c r="CL145" s="47" t="str">
        <f t="shared" si="509"/>
        <v/>
      </c>
      <c r="CM145" s="338"/>
      <c r="CN145" s="119" t="str">
        <f t="shared" si="510"/>
        <v>::</v>
      </c>
      <c r="CO145" s="47" t="str">
        <f t="shared" si="511"/>
        <v/>
      </c>
      <c r="CP145" s="47" t="str">
        <f t="shared" si="512"/>
        <v/>
      </c>
      <c r="CQ145" s="47" t="str">
        <f t="shared" si="513"/>
        <v/>
      </c>
      <c r="CR145" s="338"/>
      <c r="CS145" s="382" t="str">
        <f t="shared" si="514"/>
        <v>::</v>
      </c>
      <c r="CT145" s="383"/>
      <c r="CU145" s="383"/>
      <c r="CV145" s="383"/>
      <c r="CW145" s="384"/>
      <c r="CX145" s="384"/>
      <c r="CY145" s="385"/>
      <c r="CZ145" s="59"/>
      <c r="DA145" s="113"/>
      <c r="DB145" s="61"/>
      <c r="DC145" s="61"/>
      <c r="DD145" s="325"/>
      <c r="DE145" s="63"/>
      <c r="DF145" s="64"/>
      <c r="DG145" s="64"/>
      <c r="DH145" s="16"/>
      <c r="DI145" s="16"/>
      <c r="DJ145" s="65"/>
      <c r="DK145" s="65"/>
      <c r="DL145" s="65"/>
      <c r="DM145" s="65"/>
      <c r="DN145" s="65"/>
      <c r="DO145" s="131"/>
      <c r="DP145" s="65"/>
      <c r="DQ145" s="65"/>
      <c r="DR145" s="134"/>
      <c r="DS145" s="66"/>
    </row>
    <row r="146" spans="1:123" s="355" customFormat="1">
      <c r="A146" s="417">
        <f t="shared" si="529"/>
        <v>38</v>
      </c>
      <c r="B146" s="357">
        <f t="shared" si="566"/>
        <v>40</v>
      </c>
      <c r="C146" s="360">
        <v>69</v>
      </c>
      <c r="D146" s="361" t="s">
        <v>343</v>
      </c>
      <c r="E146" s="362" t="s">
        <v>344</v>
      </c>
      <c r="F146" s="376" t="s">
        <v>49</v>
      </c>
      <c r="G146" s="335"/>
      <c r="H146" s="335"/>
      <c r="I146" s="335"/>
      <c r="J146" s="335"/>
      <c r="K146" s="335"/>
      <c r="L146" s="335"/>
      <c r="M146" s="335"/>
      <c r="N146" s="335"/>
      <c r="O146" s="335"/>
      <c r="P146" s="335"/>
      <c r="Q146" s="335"/>
      <c r="R146" s="335"/>
      <c r="S146" s="335"/>
      <c r="T146" s="335"/>
      <c r="U146" s="335"/>
      <c r="V146" s="335"/>
      <c r="W146" s="335"/>
      <c r="X146" s="335"/>
      <c r="Y146" s="335"/>
      <c r="Z146" s="335"/>
      <c r="AA146" s="335"/>
      <c r="AB146" s="335"/>
      <c r="AC146" s="335"/>
      <c r="AD146" s="335"/>
      <c r="AE146" s="335"/>
      <c r="AF146" s="387"/>
      <c r="AG146" s="335"/>
      <c r="AH146" s="335"/>
      <c r="AI146" s="335"/>
      <c r="AJ146" s="335"/>
      <c r="AK146" s="335"/>
      <c r="AL146" s="335"/>
      <c r="AM146" s="335"/>
      <c r="AN146" s="335"/>
      <c r="AO146" s="335"/>
      <c r="AP146" s="335"/>
      <c r="AQ146" s="335"/>
      <c r="AR146" s="335"/>
      <c r="AS146" s="335"/>
      <c r="AT146" s="335"/>
      <c r="AU146" s="335"/>
      <c r="AV146" s="335"/>
      <c r="AW146" s="335"/>
      <c r="AX146" s="335"/>
      <c r="AY146" s="335"/>
      <c r="AZ146" s="335"/>
      <c r="BA146" s="335"/>
      <c r="BB146" s="335"/>
      <c r="BC146" s="391"/>
      <c r="BD146" s="392"/>
      <c r="BE146" s="392"/>
      <c r="BF146" s="392"/>
      <c r="BG146" s="393"/>
      <c r="BH146" s="394"/>
      <c r="BI146" s="392"/>
      <c r="BJ146" s="392"/>
      <c r="BK146" s="392"/>
      <c r="BL146" s="379"/>
      <c r="BM146" s="377"/>
      <c r="BN146" s="377"/>
      <c r="BO146" s="377"/>
      <c r="BP146" s="377"/>
      <c r="BQ146" s="377"/>
      <c r="BR146" s="377"/>
      <c r="BS146" s="400">
        <v>0.52083333333333304</v>
      </c>
      <c r="BT146" s="47" t="str">
        <f t="shared" si="567"/>
        <v/>
      </c>
      <c r="BU146" s="47" t="str">
        <f t="shared" si="568"/>
        <v/>
      </c>
      <c r="BV146" s="47" t="str">
        <f t="shared" si="569"/>
        <v/>
      </c>
      <c r="BW146" s="338"/>
      <c r="BX146" s="339" t="str">
        <f t="shared" si="497"/>
        <v>::</v>
      </c>
      <c r="BY146" s="337" t="str">
        <f t="shared" si="498"/>
        <v/>
      </c>
      <c r="BZ146" s="337" t="str">
        <f t="shared" si="499"/>
        <v/>
      </c>
      <c r="CA146" s="337" t="str">
        <f t="shared" si="500"/>
        <v/>
      </c>
      <c r="CB146" s="338"/>
      <c r="CC146" s="339" t="str">
        <f t="shared" si="501"/>
        <v>::</v>
      </c>
      <c r="CD146" s="366"/>
      <c r="CE146" s="366"/>
      <c r="CF146" s="366"/>
      <c r="CG146" s="341"/>
      <c r="CH146" s="341"/>
      <c r="CI146" s="323"/>
      <c r="CJ146" s="47" t="str">
        <f t="shared" si="507"/>
        <v/>
      </c>
      <c r="CK146" s="47" t="str">
        <f t="shared" si="508"/>
        <v/>
      </c>
      <c r="CL146" s="47" t="str">
        <f t="shared" si="509"/>
        <v/>
      </c>
      <c r="CM146" s="338"/>
      <c r="CN146" s="119" t="str">
        <f t="shared" si="510"/>
        <v>::</v>
      </c>
      <c r="CO146" s="47" t="str">
        <f t="shared" si="511"/>
        <v/>
      </c>
      <c r="CP146" s="47" t="str">
        <f t="shared" si="512"/>
        <v/>
      </c>
      <c r="CQ146" s="47" t="str">
        <f t="shared" si="513"/>
        <v/>
      </c>
      <c r="CR146" s="338"/>
      <c r="CS146" s="382" t="str">
        <f t="shared" si="514"/>
        <v>::</v>
      </c>
      <c r="CT146" s="383"/>
      <c r="CU146" s="383"/>
      <c r="CV146" s="383"/>
      <c r="CW146" s="384"/>
      <c r="CX146" s="384"/>
      <c r="CY146" s="346"/>
      <c r="CZ146" s="59"/>
      <c r="DA146" s="113"/>
      <c r="DB146" s="61"/>
      <c r="DC146" s="61"/>
      <c r="DD146" s="388"/>
      <c r="DE146" s="63"/>
      <c r="DF146" s="64"/>
      <c r="DG146" s="64"/>
      <c r="DH146" s="16"/>
      <c r="DI146" s="16"/>
      <c r="DJ146" s="65"/>
      <c r="DK146" s="65"/>
      <c r="DL146" s="65"/>
      <c r="DM146" s="65"/>
      <c r="DN146" s="65"/>
      <c r="DO146" s="131"/>
      <c r="DP146" s="65"/>
      <c r="DQ146" s="65"/>
      <c r="DR146" s="134"/>
    </row>
    <row r="147" spans="1:123" s="355" customFormat="1">
      <c r="A147" s="417">
        <f t="shared" si="529"/>
        <v>39</v>
      </c>
      <c r="B147" s="357">
        <f t="shared" si="566"/>
        <v>40</v>
      </c>
      <c r="C147" s="360">
        <v>391</v>
      </c>
      <c r="D147" s="361" t="s">
        <v>411</v>
      </c>
      <c r="E147" s="362" t="s">
        <v>412</v>
      </c>
      <c r="F147" s="390" t="s">
        <v>1095</v>
      </c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87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5"/>
      <c r="AU147" s="335"/>
      <c r="AV147" s="335"/>
      <c r="AW147" s="335"/>
      <c r="AX147" s="335"/>
      <c r="AY147" s="335"/>
      <c r="AZ147" s="335"/>
      <c r="BA147" s="335"/>
      <c r="BB147" s="335"/>
      <c r="BC147" s="391"/>
      <c r="BD147" s="392"/>
      <c r="BE147" s="392"/>
      <c r="BF147" s="392"/>
      <c r="BG147" s="393"/>
      <c r="BH147" s="394"/>
      <c r="BI147" s="392"/>
      <c r="BJ147" s="392"/>
      <c r="BK147" s="392"/>
      <c r="BL147" s="379"/>
      <c r="BM147" s="377"/>
      <c r="BN147" s="377"/>
      <c r="BO147" s="377"/>
      <c r="BP147" s="377"/>
      <c r="BQ147" s="377"/>
      <c r="BR147" s="377"/>
      <c r="BS147" s="400">
        <v>0.52083333333333304</v>
      </c>
      <c r="BT147" s="47" t="str">
        <f t="shared" si="567"/>
        <v/>
      </c>
      <c r="BU147" s="47" t="str">
        <f t="shared" si="568"/>
        <v/>
      </c>
      <c r="BV147" s="47" t="str">
        <f t="shared" si="569"/>
        <v/>
      </c>
      <c r="BW147" s="338"/>
      <c r="BX147" s="339" t="str">
        <f t="shared" si="497"/>
        <v>::</v>
      </c>
      <c r="BY147" s="337" t="str">
        <f t="shared" si="498"/>
        <v/>
      </c>
      <c r="BZ147" s="337" t="str">
        <f t="shared" si="499"/>
        <v/>
      </c>
      <c r="CA147" s="337" t="str">
        <f t="shared" si="500"/>
        <v/>
      </c>
      <c r="CB147" s="338"/>
      <c r="CC147" s="339" t="str">
        <f t="shared" si="501"/>
        <v>::</v>
      </c>
      <c r="CD147" s="366"/>
      <c r="CE147" s="366"/>
      <c r="CF147" s="366"/>
      <c r="CG147" s="341"/>
      <c r="CH147" s="341"/>
      <c r="CI147" s="323"/>
      <c r="CJ147" s="47" t="str">
        <f t="shared" si="507"/>
        <v/>
      </c>
      <c r="CK147" s="47" t="str">
        <f t="shared" si="508"/>
        <v/>
      </c>
      <c r="CL147" s="47" t="str">
        <f t="shared" si="509"/>
        <v/>
      </c>
      <c r="CM147" s="338"/>
      <c r="CN147" s="119" t="str">
        <f t="shared" si="510"/>
        <v>::</v>
      </c>
      <c r="CO147" s="47" t="str">
        <f t="shared" si="511"/>
        <v/>
      </c>
      <c r="CP147" s="47" t="str">
        <f t="shared" si="512"/>
        <v/>
      </c>
      <c r="CQ147" s="47" t="str">
        <f t="shared" si="513"/>
        <v/>
      </c>
      <c r="CR147" s="338"/>
      <c r="CS147" s="382" t="str">
        <f t="shared" si="514"/>
        <v>::</v>
      </c>
      <c r="CT147" s="383"/>
      <c r="CU147" s="383"/>
      <c r="CV147" s="383"/>
      <c r="CW147" s="384"/>
      <c r="CX147" s="384"/>
      <c r="CY147" s="346"/>
      <c r="CZ147" s="59"/>
      <c r="DA147" s="113"/>
      <c r="DB147" s="61"/>
      <c r="DC147" s="61"/>
      <c r="DD147" s="373"/>
      <c r="DE147" s="63"/>
      <c r="DF147" s="64"/>
      <c r="DG147" s="64"/>
      <c r="DH147" s="16"/>
      <c r="DI147" s="16"/>
      <c r="DJ147" s="65"/>
      <c r="DK147" s="65"/>
      <c r="DL147" s="65"/>
      <c r="DM147" s="65"/>
      <c r="DN147" s="65"/>
      <c r="DO147" s="65"/>
      <c r="DP147" s="65"/>
      <c r="DQ147" s="65"/>
      <c r="DR147" s="134"/>
    </row>
    <row r="148" spans="1:123">
      <c r="A148" s="132" t="s">
        <v>7</v>
      </c>
      <c r="B148" s="132">
        <v>40</v>
      </c>
      <c r="C148" s="552" t="s">
        <v>75</v>
      </c>
      <c r="D148" s="439"/>
      <c r="E148" s="439"/>
      <c r="F148" s="44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296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180"/>
      <c r="AT148" s="180"/>
      <c r="AU148" s="180"/>
      <c r="AV148" s="180"/>
      <c r="AW148" s="180"/>
      <c r="AX148" s="180"/>
      <c r="AY148" s="180"/>
      <c r="AZ148" s="180"/>
      <c r="BA148" s="180"/>
      <c r="BB148" s="180"/>
      <c r="BC148" s="180"/>
      <c r="BD148" s="180"/>
      <c r="BE148" s="180"/>
      <c r="BF148" s="180"/>
      <c r="BG148" s="180"/>
      <c r="BH148" s="180"/>
      <c r="BI148" s="180"/>
      <c r="BJ148" s="180"/>
      <c r="BK148" s="180"/>
      <c r="BL148" s="310"/>
      <c r="BM148" s="180"/>
      <c r="BN148" s="180"/>
      <c r="BO148" s="180"/>
      <c r="BP148" s="180"/>
      <c r="BQ148" s="180"/>
      <c r="BR148" s="180"/>
      <c r="BS148" s="180"/>
      <c r="BT148" s="180"/>
      <c r="BU148" s="180"/>
      <c r="BV148" s="180"/>
      <c r="BW148" s="180"/>
      <c r="BX148" s="180"/>
      <c r="BY148" s="180"/>
      <c r="BZ148" s="180"/>
      <c r="CA148" s="180"/>
      <c r="CB148" s="180"/>
      <c r="CC148" s="180"/>
      <c r="CD148" s="180"/>
      <c r="CE148" s="180"/>
      <c r="CF148" s="180"/>
      <c r="CG148" s="180"/>
      <c r="CH148" s="180"/>
      <c r="CI148" s="180"/>
      <c r="CJ148" s="180"/>
      <c r="CK148" s="180"/>
      <c r="CL148" s="180"/>
      <c r="CM148" s="180"/>
      <c r="CN148" s="180"/>
      <c r="CO148" s="180"/>
      <c r="CP148" s="180"/>
      <c r="CQ148" s="180"/>
      <c r="CR148" s="180"/>
      <c r="CS148" s="180"/>
      <c r="CT148" s="180"/>
      <c r="CU148" s="180"/>
      <c r="CV148" s="180"/>
      <c r="CW148" s="180"/>
      <c r="CX148" s="180"/>
      <c r="CY148" s="180"/>
      <c r="CZ148" s="403"/>
      <c r="DA148" s="180"/>
      <c r="DB148" s="180"/>
      <c r="DC148" s="594">
        <v>40</v>
      </c>
      <c r="DD148" s="180"/>
      <c r="DE148" s="595" t="s">
        <v>85</v>
      </c>
      <c r="DF148" s="180"/>
      <c r="DG148" s="180"/>
      <c r="DH148" s="180"/>
      <c r="DI148" s="180"/>
      <c r="DJ148" s="180"/>
      <c r="DK148" s="180"/>
      <c r="DL148" s="180"/>
      <c r="DM148" s="180"/>
      <c r="DN148" s="180"/>
      <c r="DO148" s="180"/>
      <c r="DP148" s="180"/>
      <c r="DQ148" s="180"/>
      <c r="DR148" s="180"/>
    </row>
    <row r="149" spans="1:123" s="67" customFormat="1">
      <c r="A149" s="212">
        <v>1</v>
      </c>
      <c r="B149" s="80">
        <f>B148</f>
        <v>40</v>
      </c>
      <c r="C149" s="115">
        <v>349</v>
      </c>
      <c r="D149" s="114" t="s">
        <v>808</v>
      </c>
      <c r="E149" s="114" t="s">
        <v>1007</v>
      </c>
      <c r="F149" s="286" t="s">
        <v>459</v>
      </c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298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312"/>
      <c r="BM149" s="137"/>
      <c r="BN149" s="137"/>
      <c r="BO149" s="137"/>
      <c r="BP149" s="137"/>
      <c r="BQ149" s="137"/>
      <c r="BR149" s="137"/>
      <c r="BS149" s="136">
        <v>0.5</v>
      </c>
      <c r="BT149" s="47" t="str">
        <f t="shared" ref="BT149:BT158" si="570">LEFT(BW149,2)</f>
        <v>13</v>
      </c>
      <c r="BU149" s="47" t="str">
        <f t="shared" ref="BU149:BU158" si="571">MID(BW149,3,2)</f>
        <v>12</v>
      </c>
      <c r="BV149" s="47" t="str">
        <f t="shared" ref="BV149:BV158" si="572">RIGHT(BW149,2)</f>
        <v>20</v>
      </c>
      <c r="BW149" s="48" t="s">
        <v>809</v>
      </c>
      <c r="BX149" s="49" t="str">
        <f>CONCATENATE(BT149&amp;":"&amp;BU149&amp;":"&amp;BV149)</f>
        <v>13:12:20</v>
      </c>
      <c r="BY149" s="47" t="str">
        <f t="shared" ref="BY149:BY158" si="573">LEFT(CB149,2)</f>
        <v>13</v>
      </c>
      <c r="BZ149" s="47" t="str">
        <f t="shared" ref="BZ149:BZ158" si="574">MID(CB149,3,2)</f>
        <v>14</v>
      </c>
      <c r="CA149" s="47" t="str">
        <f t="shared" ref="CA149:CA158" si="575">RIGHT(CB149,2)</f>
        <v>36</v>
      </c>
      <c r="CB149" s="48" t="s">
        <v>810</v>
      </c>
      <c r="CC149" s="49" t="str">
        <f t="shared" ref="CC149:CC158" si="576">CONCATENATE(BY149&amp;":"&amp;BZ149&amp;":"&amp;CA149)</f>
        <v>13:14:36</v>
      </c>
      <c r="CD149" s="107">
        <f t="shared" ref="CD149:CD158" si="577">BX149-BS149</f>
        <v>5.0231481481481488E-2</v>
      </c>
      <c r="CE149" s="109">
        <f t="shared" ref="CE149:CE158" si="578">CC149-BX149</f>
        <v>1.5740740740740611E-3</v>
      </c>
      <c r="CF149" s="107">
        <f t="shared" ref="CF149:CF158" si="579">CC149-BX149+CD149</f>
        <v>5.1805555555555549E-2</v>
      </c>
      <c r="CG149" s="52">
        <f t="shared" ref="CG149:CG158" si="580">$BS$3/(MINUTE(CD149)/60+HOUR(CD149)+SECOND(CD149)/3600)</f>
        <v>16.589861751152075</v>
      </c>
      <c r="CH149" s="52">
        <f t="shared" ref="CH149:CH158" si="581">$BS$3/(MINUTE(CF149)/60+HOUR(CF149)+SECOND(CF149)/3600)</f>
        <v>16.085790884718499</v>
      </c>
      <c r="CI149" s="108">
        <f t="shared" ref="CI149:CI158" si="582">CC149+"0:30"</f>
        <v>0.57263888888888892</v>
      </c>
      <c r="CJ149" s="47" t="str">
        <f t="shared" ref="CJ149:CJ158" si="583">LEFT(CM149,2)</f>
        <v>14</v>
      </c>
      <c r="CK149" s="47" t="str">
        <f t="shared" ref="CK149:CK158" si="584">MID(CM149,3,2)</f>
        <v>48</v>
      </c>
      <c r="CL149" s="47" t="str">
        <f t="shared" ref="CL149:CL158" si="585">RIGHT(CM149,2)</f>
        <v>40</v>
      </c>
      <c r="CM149" s="48" t="s">
        <v>921</v>
      </c>
      <c r="CN149" s="119" t="str">
        <f t="shared" ref="CN149:CN158" si="586">CONCATENATE(CJ149&amp;":"&amp;CK149&amp;":"&amp;CL149)</f>
        <v>14:48:40</v>
      </c>
      <c r="CO149" s="47" t="str">
        <f t="shared" ref="CO149:CO158" si="587">LEFT(CR149,2)</f>
        <v>14</v>
      </c>
      <c r="CP149" s="47" t="str">
        <f t="shared" ref="CP149:CP158" si="588">MID(CR149,3,2)</f>
        <v>53</v>
      </c>
      <c r="CQ149" s="47" t="str">
        <f t="shared" ref="CQ149:CQ158" si="589">RIGHT(CR149,2)</f>
        <v>42</v>
      </c>
      <c r="CR149" s="48" t="s">
        <v>922</v>
      </c>
      <c r="CS149" s="119" t="str">
        <f t="shared" ref="CS149:CS158" si="590">CONCATENATE(CO149&amp;":"&amp;CP149&amp;":"&amp;CQ149)</f>
        <v>14:53:42</v>
      </c>
      <c r="CT149" s="107">
        <f>CN149-CI149</f>
        <v>4.4490740740740775E-2</v>
      </c>
      <c r="CU149" s="109">
        <f>CS149-CN149</f>
        <v>3.4953703703702876E-3</v>
      </c>
      <c r="CV149" s="107">
        <f>CS149-CN149+CT149</f>
        <v>4.7986111111111063E-2</v>
      </c>
      <c r="CW149" s="52">
        <f>$CI$3/(MINUTE(CT149)/60+HOUR(CT149)+SECOND(CT149)/3600)</f>
        <v>18.730489073881376</v>
      </c>
      <c r="CX149" s="52">
        <f>$CI$3/(MINUTE(CV149)/60+HOUR(CV149)+SECOND(CV149)/3600)</f>
        <v>17.366136034732271</v>
      </c>
      <c r="CY149" s="58"/>
      <c r="CZ149" s="59">
        <f t="shared" ref="CZ149:CZ155" si="591">$DC$148/(MINUTE(DC149)/60+HOUR(DC149)+SECOND(DC149)/3600)</f>
        <v>16.701461377870565</v>
      </c>
      <c r="DA149" s="428">
        <f t="shared" ref="DA149:DA158" si="592">$DC$148/(MINUTE(DB149)/60+HOUR(DB149)+SECOND(DB149)/3600)</f>
        <v>17.595307917888562</v>
      </c>
      <c r="DB149" s="61">
        <f>R149+AH149+AX149+BN149+CD149+CT149</f>
        <v>9.4722222222222263E-2</v>
      </c>
      <c r="DC149" s="61">
        <f t="shared" ref="DC149" si="593">T149+AJ149+AZ149+BP149+CF149+CV149</f>
        <v>9.9791666666666612E-2</v>
      </c>
      <c r="DD149" s="6"/>
      <c r="DE149" s="63">
        <v>40</v>
      </c>
      <c r="DF149" s="64">
        <f>MINUTE(DB149)/60+HOUR(DB149)+SECOND(DB149)/3600</f>
        <v>2.2733333333333334</v>
      </c>
      <c r="DG149" s="64">
        <f>MINUTE(DC149)/60+HOUR(DC149)+SECOND(DC149)/3600</f>
        <v>2.395</v>
      </c>
      <c r="DH149" s="16">
        <v>200</v>
      </c>
      <c r="DI149" s="16">
        <f>-(SECOND(CS149-$CS$149)/60+MINUTE(CS149-$CS$149)+HOUR(CS149-$CS$149)*60)</f>
        <v>0</v>
      </c>
      <c r="DJ149" s="65">
        <f>IF((DE149+DH149+DI149)&lt;DE149,DE149,DE149+DH149+DI149)</f>
        <v>240</v>
      </c>
      <c r="DK149" s="65">
        <f t="shared" ref="DK149:DK155" si="594">IF(BX149&gt;$DE$148,0,DJ149)</f>
        <v>240</v>
      </c>
      <c r="DL149" s="65">
        <f t="shared" ref="DL149:DL155" si="595">IF((S149&gt;$DM$7),0,DK149)</f>
        <v>240</v>
      </c>
      <c r="DM149" s="65">
        <f t="shared" ref="DM149:DM155" si="596">IF((AI149&gt;$DN$7),0,DK149)</f>
        <v>240</v>
      </c>
      <c r="DN149" s="65">
        <f t="shared" ref="DN149:DN155" si="597">IF((AY149&gt;$DN$7),0,DK149)</f>
        <v>240</v>
      </c>
      <c r="DO149" s="65">
        <f>IF((BO149&gt;$DN$7),0,DK149)</f>
        <v>240</v>
      </c>
      <c r="DP149" s="65">
        <f>IF((CE149&gt;$DM$7),0,DK149)</f>
        <v>240</v>
      </c>
      <c r="DQ149" s="65">
        <f>IF((CU149&gt;$DM$7),0,DK149)</f>
        <v>240</v>
      </c>
      <c r="DR149" s="134">
        <f>DL149*DM149*DN149*DO149*DP149*DQ149/DL149/DM149/DN149/DP149/DQ149</f>
        <v>240</v>
      </c>
      <c r="DS149" s="66"/>
    </row>
    <row r="150" spans="1:123" s="355" customFormat="1">
      <c r="A150" s="212">
        <f>A149+1</f>
        <v>2</v>
      </c>
      <c r="B150" s="80">
        <f t="shared" ref="B150:B158" si="598">B149</f>
        <v>40</v>
      </c>
      <c r="C150" s="115">
        <v>321</v>
      </c>
      <c r="D150" s="103" t="s">
        <v>403</v>
      </c>
      <c r="E150" s="103" t="s">
        <v>404</v>
      </c>
      <c r="F150" s="286" t="s">
        <v>459</v>
      </c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297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/>
      <c r="BB150" s="135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312"/>
      <c r="BM150" s="137"/>
      <c r="BN150" s="137"/>
      <c r="BO150" s="137"/>
      <c r="BP150" s="137"/>
      <c r="BQ150" s="137"/>
      <c r="BR150" s="137"/>
      <c r="BS150" s="136">
        <v>0.5</v>
      </c>
      <c r="BT150" s="47" t="str">
        <f t="shared" si="570"/>
        <v>13</v>
      </c>
      <c r="BU150" s="47" t="str">
        <f t="shared" si="571"/>
        <v>09</v>
      </c>
      <c r="BV150" s="47" t="str">
        <f t="shared" si="572"/>
        <v>16</v>
      </c>
      <c r="BW150" s="48" t="s">
        <v>804</v>
      </c>
      <c r="BX150" s="49" t="str">
        <f>CONCATENATE(BT150&amp;":"&amp;BU150&amp;":"&amp;BV150)</f>
        <v>13:09:16</v>
      </c>
      <c r="BY150" s="47" t="str">
        <f t="shared" si="573"/>
        <v>13</v>
      </c>
      <c r="BZ150" s="47" t="str">
        <f t="shared" si="574"/>
        <v>13</v>
      </c>
      <c r="CA150" s="47" t="str">
        <f t="shared" si="575"/>
        <v>23</v>
      </c>
      <c r="CB150" s="48" t="s">
        <v>805</v>
      </c>
      <c r="CC150" s="49" t="str">
        <f t="shared" si="576"/>
        <v>13:13:23</v>
      </c>
      <c r="CD150" s="107">
        <f t="shared" si="577"/>
        <v>4.8101851851851785E-2</v>
      </c>
      <c r="CE150" s="109">
        <f t="shared" si="578"/>
        <v>2.8587962962963731E-3</v>
      </c>
      <c r="CF150" s="107">
        <f t="shared" si="579"/>
        <v>5.0960648148148158E-2</v>
      </c>
      <c r="CG150" s="52">
        <f t="shared" si="580"/>
        <v>17.32435033686237</v>
      </c>
      <c r="CH150" s="52">
        <f t="shared" si="581"/>
        <v>16.352486940722233</v>
      </c>
      <c r="CI150" s="108">
        <f t="shared" si="582"/>
        <v>0.57179398148148153</v>
      </c>
      <c r="CJ150" s="47" t="str">
        <f t="shared" si="583"/>
        <v>14</v>
      </c>
      <c r="CK150" s="47" t="str">
        <f t="shared" si="584"/>
        <v>48</v>
      </c>
      <c r="CL150" s="47" t="str">
        <f t="shared" si="585"/>
        <v>54</v>
      </c>
      <c r="CM150" s="48" t="s">
        <v>1006</v>
      </c>
      <c r="CN150" s="119" t="str">
        <f t="shared" si="586"/>
        <v>14:48:54</v>
      </c>
      <c r="CO150" s="47" t="str">
        <f t="shared" si="587"/>
        <v>14</v>
      </c>
      <c r="CP150" s="47" t="str">
        <f t="shared" si="588"/>
        <v>53</v>
      </c>
      <c r="CQ150" s="47" t="str">
        <f t="shared" si="589"/>
        <v>45</v>
      </c>
      <c r="CR150" s="48" t="s">
        <v>1005</v>
      </c>
      <c r="CS150" s="119" t="str">
        <f t="shared" si="590"/>
        <v>14:53:45</v>
      </c>
      <c r="CT150" s="107">
        <f t="shared" ref="CT150:CT154" si="599">CN150-CI150</f>
        <v>4.5497685185185155E-2</v>
      </c>
      <c r="CU150" s="366">
        <f t="shared" ref="CU150:CU154" si="600">CS150-CN150</f>
        <v>3.3680555555555269E-3</v>
      </c>
      <c r="CV150" s="107">
        <f t="shared" ref="CV150:CV154" si="601">CS150-CN150+CT150</f>
        <v>4.8865740740740682E-2</v>
      </c>
      <c r="CW150" s="52">
        <f t="shared" ref="CW150:CW154" si="602">$CI$3/(MINUTE(CT150)/60+HOUR(CT150)+SECOND(CT150)/3600)</f>
        <v>18.315950139913507</v>
      </c>
      <c r="CX150" s="52">
        <f t="shared" ref="CX150:CX154" si="603">$CI$3/(MINUTE(CV150)/60+HOUR(CV150)+SECOND(CV150)/3600)</f>
        <v>17.053529133112267</v>
      </c>
      <c r="CY150" s="58"/>
      <c r="CZ150" s="59">
        <f t="shared" si="591"/>
        <v>16.695652173913043</v>
      </c>
      <c r="DA150" s="428">
        <f t="shared" si="592"/>
        <v>17.8063558798071</v>
      </c>
      <c r="DB150" s="61">
        <f t="shared" ref="DB150:DB158" si="604">R150+AH150+AX150+BN150+CD150+CT150</f>
        <v>9.359953703703694E-2</v>
      </c>
      <c r="DC150" s="61">
        <f t="shared" ref="DC150:DC158" si="605">T150+AJ150+AZ150+BP150+CF150+CV150</f>
        <v>9.982638888888884E-2</v>
      </c>
      <c r="DD150" s="6"/>
      <c r="DE150" s="63">
        <v>40</v>
      </c>
      <c r="DF150" s="64">
        <f t="shared" ref="DF150:DF154" si="606">MINUTE(DB150)/60+HOUR(DB150)+SECOND(DB150)/3600</f>
        <v>2.2463888888888888</v>
      </c>
      <c r="DG150" s="64">
        <f t="shared" ref="DG150:DG154" si="607">MINUTE(DC150)/60+HOUR(DC150)+SECOND(DC150)/3600</f>
        <v>2.3958333333333335</v>
      </c>
      <c r="DH150" s="16">
        <f>DH149-5</f>
        <v>195</v>
      </c>
      <c r="DI150" s="16">
        <f t="shared" ref="DI150:DI158" si="608">-(SECOND(CS150-$CS$149)/60+MINUTE(CS150-$CS$149)+HOUR(CS150-$CS$149)*60)</f>
        <v>-0.05</v>
      </c>
      <c r="DJ150" s="65">
        <f t="shared" ref="DJ150:DJ165" si="609">IF((DE150+DH150+DI150)&lt;DE150,DE150,DE150+DH150+DI150)</f>
        <v>234.95</v>
      </c>
      <c r="DK150" s="65">
        <f t="shared" si="594"/>
        <v>234.95</v>
      </c>
      <c r="DL150" s="65">
        <f t="shared" si="595"/>
        <v>234.95</v>
      </c>
      <c r="DM150" s="65">
        <f t="shared" si="596"/>
        <v>234.95</v>
      </c>
      <c r="DN150" s="65">
        <f t="shared" si="597"/>
        <v>234.95</v>
      </c>
      <c r="DO150" s="65">
        <f t="shared" ref="DO150:DO154" si="610">IF((BO150&gt;$DN$7),0,DK150)</f>
        <v>234.95</v>
      </c>
      <c r="DP150" s="65">
        <f t="shared" ref="DP150:DP154" si="611">IF((CE150&gt;$DM$7),0,DK150)</f>
        <v>234.95</v>
      </c>
      <c r="DQ150" s="65">
        <f t="shared" ref="DQ150:DQ154" si="612">IF((CU150&gt;$DM$7),0,DK150)</f>
        <v>234.95</v>
      </c>
      <c r="DR150" s="134">
        <f t="shared" ref="DR150:DR154" si="613">DL150*DM150*DN150*DO150*DP150*DQ150/DL150/DM150/DN150/DP150/DQ150</f>
        <v>234.95</v>
      </c>
    </row>
    <row r="151" spans="1:123" s="67" customFormat="1">
      <c r="A151" s="212">
        <f t="shared" ref="A151:A158" si="614">A150+1</f>
        <v>3</v>
      </c>
      <c r="B151" s="80">
        <f t="shared" si="598"/>
        <v>40</v>
      </c>
      <c r="C151" s="115">
        <v>373</v>
      </c>
      <c r="D151" s="114" t="s">
        <v>813</v>
      </c>
      <c r="E151" s="114" t="s">
        <v>1010</v>
      </c>
      <c r="F151" s="286" t="s">
        <v>459</v>
      </c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298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312"/>
      <c r="BM151" s="137"/>
      <c r="BN151" s="137"/>
      <c r="BO151" s="137"/>
      <c r="BP151" s="137"/>
      <c r="BQ151" s="137"/>
      <c r="BR151" s="137"/>
      <c r="BS151" s="136">
        <v>0.5</v>
      </c>
      <c r="BT151" s="47" t="str">
        <f t="shared" si="570"/>
        <v>13</v>
      </c>
      <c r="BU151" s="47" t="str">
        <f t="shared" si="571"/>
        <v>12</v>
      </c>
      <c r="BV151" s="47" t="str">
        <f t="shared" si="572"/>
        <v>22</v>
      </c>
      <c r="BW151" s="48" t="s">
        <v>814</v>
      </c>
      <c r="BX151" s="49" t="str">
        <f t="shared" ref="BX151:BX158" si="615">CONCATENATE(BT151&amp;":"&amp;BU151&amp;":"&amp;BV151)</f>
        <v>13:12:22</v>
      </c>
      <c r="BY151" s="47" t="str">
        <f t="shared" si="573"/>
        <v>13</v>
      </c>
      <c r="BZ151" s="47" t="str">
        <f t="shared" si="574"/>
        <v>18</v>
      </c>
      <c r="CA151" s="47" t="str">
        <f t="shared" si="575"/>
        <v>30</v>
      </c>
      <c r="CB151" s="48" t="s">
        <v>815</v>
      </c>
      <c r="CC151" s="49" t="str">
        <f t="shared" si="576"/>
        <v>13:18:30</v>
      </c>
      <c r="CD151" s="107">
        <f t="shared" si="577"/>
        <v>5.0254629629629677E-2</v>
      </c>
      <c r="CE151" s="109">
        <f t="shared" si="578"/>
        <v>4.2592592592591849E-3</v>
      </c>
      <c r="CF151" s="107">
        <f t="shared" si="579"/>
        <v>5.4513888888888862E-2</v>
      </c>
      <c r="CG151" s="52">
        <f t="shared" si="580"/>
        <v>16.582220175034546</v>
      </c>
      <c r="CH151" s="52">
        <f t="shared" si="581"/>
        <v>15.286624203821656</v>
      </c>
      <c r="CI151" s="108">
        <f t="shared" si="582"/>
        <v>0.57534722222222223</v>
      </c>
      <c r="CJ151" s="47" t="str">
        <f t="shared" si="583"/>
        <v>14</v>
      </c>
      <c r="CK151" s="47" t="str">
        <f t="shared" si="584"/>
        <v>48</v>
      </c>
      <c r="CL151" s="47" t="str">
        <f t="shared" si="585"/>
        <v>41</v>
      </c>
      <c r="CM151" s="48" t="s">
        <v>1008</v>
      </c>
      <c r="CN151" s="119" t="str">
        <f t="shared" si="586"/>
        <v>14:48:41</v>
      </c>
      <c r="CO151" s="47" t="str">
        <f t="shared" si="587"/>
        <v>14</v>
      </c>
      <c r="CP151" s="47" t="str">
        <f t="shared" si="588"/>
        <v>54</v>
      </c>
      <c r="CQ151" s="47" t="str">
        <f t="shared" si="589"/>
        <v>42</v>
      </c>
      <c r="CR151" s="48" t="s">
        <v>1009</v>
      </c>
      <c r="CS151" s="119" t="str">
        <f t="shared" si="590"/>
        <v>14:54:42</v>
      </c>
      <c r="CT151" s="107">
        <f t="shared" si="599"/>
        <v>4.1793981481481501E-2</v>
      </c>
      <c r="CU151" s="109">
        <f t="shared" si="600"/>
        <v>4.1782407407406907E-3</v>
      </c>
      <c r="CV151" s="107">
        <f t="shared" si="601"/>
        <v>4.5972222222222192E-2</v>
      </c>
      <c r="CW151" s="52">
        <f t="shared" si="602"/>
        <v>19.939075048463028</v>
      </c>
      <c r="CX151" s="52">
        <f t="shared" si="603"/>
        <v>18.126888217522655</v>
      </c>
      <c r="CY151" s="58"/>
      <c r="CZ151" s="59">
        <f t="shared" si="591"/>
        <v>16.5860400829302</v>
      </c>
      <c r="DA151" s="428">
        <f t="shared" si="592"/>
        <v>18.106374952847979</v>
      </c>
      <c r="DB151" s="61">
        <f t="shared" si="604"/>
        <v>9.2048611111111178E-2</v>
      </c>
      <c r="DC151" s="61">
        <f t="shared" si="605"/>
        <v>0.10048611111111105</v>
      </c>
      <c r="DD151" s="6"/>
      <c r="DE151" s="63">
        <v>40</v>
      </c>
      <c r="DF151" s="64">
        <f t="shared" si="606"/>
        <v>2.2091666666666669</v>
      </c>
      <c r="DG151" s="64">
        <f t="shared" si="607"/>
        <v>2.4116666666666666</v>
      </c>
      <c r="DH151" s="16">
        <f t="shared" ref="DH151:DH158" si="616">DH150-5</f>
        <v>190</v>
      </c>
      <c r="DI151" s="16">
        <f t="shared" si="608"/>
        <v>-1</v>
      </c>
      <c r="DJ151" s="65">
        <f t="shared" si="609"/>
        <v>229</v>
      </c>
      <c r="DK151" s="65">
        <f t="shared" si="594"/>
        <v>229</v>
      </c>
      <c r="DL151" s="65">
        <f t="shared" si="595"/>
        <v>229</v>
      </c>
      <c r="DM151" s="65">
        <f t="shared" si="596"/>
        <v>229</v>
      </c>
      <c r="DN151" s="65">
        <f t="shared" si="597"/>
        <v>229</v>
      </c>
      <c r="DO151" s="65">
        <f t="shared" si="610"/>
        <v>229</v>
      </c>
      <c r="DP151" s="65">
        <f t="shared" si="611"/>
        <v>229</v>
      </c>
      <c r="DQ151" s="65">
        <f t="shared" si="612"/>
        <v>229</v>
      </c>
      <c r="DR151" s="134">
        <f t="shared" si="613"/>
        <v>229</v>
      </c>
      <c r="DS151" s="66"/>
    </row>
    <row r="152" spans="1:123" s="67" customFormat="1">
      <c r="A152" s="212">
        <f t="shared" si="614"/>
        <v>4</v>
      </c>
      <c r="B152" s="80">
        <f t="shared" si="598"/>
        <v>40</v>
      </c>
      <c r="C152" s="115">
        <v>322</v>
      </c>
      <c r="D152" s="103" t="s">
        <v>338</v>
      </c>
      <c r="E152" s="103" t="s">
        <v>339</v>
      </c>
      <c r="F152" s="286" t="s">
        <v>459</v>
      </c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298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312"/>
      <c r="BM152" s="137"/>
      <c r="BN152" s="137"/>
      <c r="BO152" s="137"/>
      <c r="BP152" s="137"/>
      <c r="BQ152" s="137"/>
      <c r="BR152" s="137"/>
      <c r="BS152" s="136">
        <v>0.5</v>
      </c>
      <c r="BT152" s="47" t="str">
        <f t="shared" si="570"/>
        <v>13</v>
      </c>
      <c r="BU152" s="47" t="str">
        <f t="shared" si="571"/>
        <v>09</v>
      </c>
      <c r="BV152" s="47" t="str">
        <f t="shared" si="572"/>
        <v>40</v>
      </c>
      <c r="BW152" s="48" t="s">
        <v>811</v>
      </c>
      <c r="BX152" s="49" t="str">
        <f t="shared" si="615"/>
        <v>13:09:40</v>
      </c>
      <c r="BY152" s="47" t="str">
        <f t="shared" si="573"/>
        <v>13</v>
      </c>
      <c r="BZ152" s="47" t="str">
        <f t="shared" si="574"/>
        <v>15</v>
      </c>
      <c r="CA152" s="47" t="str">
        <f t="shared" si="575"/>
        <v>18</v>
      </c>
      <c r="CB152" s="48" t="s">
        <v>812</v>
      </c>
      <c r="CC152" s="49" t="str">
        <f t="shared" si="576"/>
        <v>13:15:18</v>
      </c>
      <c r="CD152" s="107">
        <f t="shared" si="577"/>
        <v>4.8379629629629606E-2</v>
      </c>
      <c r="CE152" s="109">
        <f t="shared" si="578"/>
        <v>3.9120370370371305E-3</v>
      </c>
      <c r="CF152" s="107">
        <f t="shared" si="579"/>
        <v>5.2291666666666736E-2</v>
      </c>
      <c r="CG152" s="52">
        <f t="shared" si="580"/>
        <v>17.224880382775122</v>
      </c>
      <c r="CH152" s="52">
        <f t="shared" si="581"/>
        <v>15.936254980079683</v>
      </c>
      <c r="CI152" s="108">
        <f t="shared" si="582"/>
        <v>0.57312500000000011</v>
      </c>
      <c r="CJ152" s="47" t="str">
        <f t="shared" si="583"/>
        <v>14</v>
      </c>
      <c r="CK152" s="47" t="str">
        <f t="shared" si="584"/>
        <v>48</v>
      </c>
      <c r="CL152" s="47" t="str">
        <f t="shared" si="585"/>
        <v>05</v>
      </c>
      <c r="CM152" s="48" t="s">
        <v>919</v>
      </c>
      <c r="CN152" s="119" t="str">
        <f t="shared" si="586"/>
        <v>14:48:05</v>
      </c>
      <c r="CO152" s="47" t="str">
        <f t="shared" si="587"/>
        <v>14</v>
      </c>
      <c r="CP152" s="47" t="str">
        <f t="shared" si="588"/>
        <v>55</v>
      </c>
      <c r="CQ152" s="47" t="str">
        <f t="shared" si="589"/>
        <v>42</v>
      </c>
      <c r="CR152" s="48" t="s">
        <v>920</v>
      </c>
      <c r="CS152" s="119" t="str">
        <f t="shared" si="590"/>
        <v>14:55:42</v>
      </c>
      <c r="CT152" s="107">
        <f t="shared" si="599"/>
        <v>4.3599537037036895E-2</v>
      </c>
      <c r="CU152" s="109">
        <f t="shared" si="600"/>
        <v>5.2893518518518645E-3</v>
      </c>
      <c r="CV152" s="107">
        <f t="shared" si="601"/>
        <v>4.888888888888876E-2</v>
      </c>
      <c r="CW152" s="52">
        <f t="shared" si="602"/>
        <v>19.113352800637109</v>
      </c>
      <c r="CX152" s="52">
        <f t="shared" si="603"/>
        <v>17.045454545454547</v>
      </c>
      <c r="CY152" s="58"/>
      <c r="CZ152" s="59">
        <f t="shared" si="591"/>
        <v>16.472203157172274</v>
      </c>
      <c r="DA152" s="428">
        <f t="shared" si="592"/>
        <v>18.120045300113251</v>
      </c>
      <c r="DB152" s="61">
        <f t="shared" si="604"/>
        <v>9.1979166666666501E-2</v>
      </c>
      <c r="DC152" s="61">
        <f t="shared" si="605"/>
        <v>0.1011805555555555</v>
      </c>
      <c r="DD152" s="6"/>
      <c r="DE152" s="63">
        <v>40</v>
      </c>
      <c r="DF152" s="64">
        <f t="shared" si="606"/>
        <v>2.2075</v>
      </c>
      <c r="DG152" s="64">
        <f t="shared" si="607"/>
        <v>2.4283333333333332</v>
      </c>
      <c r="DH152" s="16">
        <f t="shared" si="616"/>
        <v>185</v>
      </c>
      <c r="DI152" s="16">
        <f t="shared" si="608"/>
        <v>-2</v>
      </c>
      <c r="DJ152" s="65">
        <f t="shared" si="609"/>
        <v>223</v>
      </c>
      <c r="DK152" s="65">
        <f t="shared" si="594"/>
        <v>223</v>
      </c>
      <c r="DL152" s="65">
        <f t="shared" si="595"/>
        <v>223</v>
      </c>
      <c r="DM152" s="65">
        <f t="shared" si="596"/>
        <v>223</v>
      </c>
      <c r="DN152" s="65">
        <f t="shared" si="597"/>
        <v>223</v>
      </c>
      <c r="DO152" s="65">
        <f t="shared" si="610"/>
        <v>223</v>
      </c>
      <c r="DP152" s="65">
        <f t="shared" si="611"/>
        <v>223</v>
      </c>
      <c r="DQ152" s="65">
        <f t="shared" si="612"/>
        <v>223</v>
      </c>
      <c r="DR152" s="134">
        <f t="shared" si="613"/>
        <v>223</v>
      </c>
      <c r="DS152" s="66"/>
    </row>
    <row r="153" spans="1:123" s="355" customFormat="1">
      <c r="A153" s="212">
        <f t="shared" si="614"/>
        <v>5</v>
      </c>
      <c r="B153" s="80">
        <f t="shared" si="598"/>
        <v>40</v>
      </c>
      <c r="C153" s="115">
        <v>334</v>
      </c>
      <c r="D153" s="114" t="s">
        <v>323</v>
      </c>
      <c r="E153" s="114" t="s">
        <v>168</v>
      </c>
      <c r="F153" s="286" t="s">
        <v>459</v>
      </c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297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  <c r="AV153" s="135"/>
      <c r="AW153" s="135"/>
      <c r="AX153" s="135"/>
      <c r="AY153" s="135"/>
      <c r="AZ153" s="135"/>
      <c r="BA153" s="135"/>
      <c r="BB153" s="135"/>
      <c r="BC153" s="135"/>
      <c r="BD153" s="135"/>
      <c r="BE153" s="135"/>
      <c r="BF153" s="135"/>
      <c r="BG153" s="135"/>
      <c r="BH153" s="135"/>
      <c r="BI153" s="135"/>
      <c r="BJ153" s="135"/>
      <c r="BK153" s="135"/>
      <c r="BL153" s="311"/>
      <c r="BM153" s="135"/>
      <c r="BN153" s="135"/>
      <c r="BO153" s="135"/>
      <c r="BP153" s="135"/>
      <c r="BQ153" s="135"/>
      <c r="BR153" s="135"/>
      <c r="BS153" s="136">
        <v>0.5</v>
      </c>
      <c r="BT153" s="47" t="str">
        <f t="shared" si="570"/>
        <v>13</v>
      </c>
      <c r="BU153" s="47" t="str">
        <f t="shared" si="571"/>
        <v>05</v>
      </c>
      <c r="BV153" s="47" t="str">
        <f t="shared" si="572"/>
        <v>14</v>
      </c>
      <c r="BW153" s="48" t="s">
        <v>806</v>
      </c>
      <c r="BX153" s="49" t="str">
        <f t="shared" si="615"/>
        <v>13:05:14</v>
      </c>
      <c r="BY153" s="47" t="str">
        <f t="shared" si="573"/>
        <v>13</v>
      </c>
      <c r="BZ153" s="47" t="str">
        <f t="shared" si="574"/>
        <v>12</v>
      </c>
      <c r="CA153" s="47" t="str">
        <f t="shared" si="575"/>
        <v>39</v>
      </c>
      <c r="CB153" s="48" t="s">
        <v>807</v>
      </c>
      <c r="CC153" s="49" t="str">
        <f t="shared" si="576"/>
        <v>13:12:39</v>
      </c>
      <c r="CD153" s="107">
        <f t="shared" si="577"/>
        <v>4.5300925925925939E-2</v>
      </c>
      <c r="CE153" s="109">
        <f t="shared" si="578"/>
        <v>5.1504629629629539E-3</v>
      </c>
      <c r="CF153" s="107">
        <f t="shared" si="579"/>
        <v>5.0451388888888893E-2</v>
      </c>
      <c r="CG153" s="52">
        <f t="shared" si="580"/>
        <v>18.395503321410324</v>
      </c>
      <c r="CH153" s="52">
        <f t="shared" si="581"/>
        <v>16.517549896765313</v>
      </c>
      <c r="CI153" s="108">
        <f t="shared" si="582"/>
        <v>0.57128472222222226</v>
      </c>
      <c r="CJ153" s="47" t="str">
        <f t="shared" si="583"/>
        <v>14</v>
      </c>
      <c r="CK153" s="47" t="str">
        <f t="shared" si="584"/>
        <v>47</v>
      </c>
      <c r="CL153" s="47" t="str">
        <f t="shared" si="585"/>
        <v>14</v>
      </c>
      <c r="CM153" s="48" t="s">
        <v>917</v>
      </c>
      <c r="CN153" s="119" t="str">
        <f t="shared" si="586"/>
        <v>14:47:14</v>
      </c>
      <c r="CO153" s="47" t="str">
        <f t="shared" si="587"/>
        <v>14</v>
      </c>
      <c r="CP153" s="47" t="str">
        <f t="shared" si="588"/>
        <v>57</v>
      </c>
      <c r="CQ153" s="47" t="str">
        <f t="shared" si="589"/>
        <v>57</v>
      </c>
      <c r="CR153" s="48" t="s">
        <v>918</v>
      </c>
      <c r="CS153" s="119" t="str">
        <f t="shared" si="590"/>
        <v>14:57:57</v>
      </c>
      <c r="CT153" s="107">
        <f t="shared" si="599"/>
        <v>4.4849537037036979E-2</v>
      </c>
      <c r="CU153" s="366">
        <f t="shared" si="600"/>
        <v>7.4421296296296457E-3</v>
      </c>
      <c r="CV153" s="107">
        <f t="shared" si="601"/>
        <v>5.2291666666666625E-2</v>
      </c>
      <c r="CW153" s="52">
        <f t="shared" si="602"/>
        <v>18.580645161290324</v>
      </c>
      <c r="CX153" s="52">
        <f t="shared" si="603"/>
        <v>15.936254980079683</v>
      </c>
      <c r="CY153" s="58"/>
      <c r="CZ153" s="59">
        <f t="shared" si="591"/>
        <v>16.221696519094287</v>
      </c>
      <c r="DA153" s="428">
        <f t="shared" si="592"/>
        <v>18.48761073308512</v>
      </c>
      <c r="DB153" s="61">
        <f t="shared" si="604"/>
        <v>9.0150462962962918E-2</v>
      </c>
      <c r="DC153" s="61">
        <f t="shared" si="605"/>
        <v>0.10274305555555552</v>
      </c>
      <c r="DD153" s="6"/>
      <c r="DE153" s="63">
        <v>40</v>
      </c>
      <c r="DF153" s="64">
        <f t="shared" si="606"/>
        <v>2.1636111111111109</v>
      </c>
      <c r="DG153" s="64">
        <f t="shared" si="607"/>
        <v>2.4658333333333333</v>
      </c>
      <c r="DH153" s="16">
        <f t="shared" si="616"/>
        <v>180</v>
      </c>
      <c r="DI153" s="16">
        <f t="shared" si="608"/>
        <v>-4.25</v>
      </c>
      <c r="DJ153" s="65">
        <f t="shared" si="609"/>
        <v>215.75</v>
      </c>
      <c r="DK153" s="65">
        <f t="shared" si="594"/>
        <v>215.75</v>
      </c>
      <c r="DL153" s="65">
        <f t="shared" si="595"/>
        <v>215.75</v>
      </c>
      <c r="DM153" s="65">
        <f t="shared" si="596"/>
        <v>215.75</v>
      </c>
      <c r="DN153" s="65">
        <f t="shared" si="597"/>
        <v>215.75</v>
      </c>
      <c r="DO153" s="65">
        <f t="shared" si="610"/>
        <v>215.75</v>
      </c>
      <c r="DP153" s="65">
        <f t="shared" si="611"/>
        <v>215.75</v>
      </c>
      <c r="DQ153" s="65">
        <f t="shared" si="612"/>
        <v>215.75</v>
      </c>
      <c r="DR153" s="134">
        <f t="shared" si="613"/>
        <v>215.75</v>
      </c>
    </row>
    <row r="154" spans="1:123" s="67" customFormat="1">
      <c r="A154" s="212">
        <f t="shared" si="614"/>
        <v>6</v>
      </c>
      <c r="B154" s="80">
        <f t="shared" si="598"/>
        <v>40</v>
      </c>
      <c r="C154" s="115">
        <v>367</v>
      </c>
      <c r="D154" s="103" t="s">
        <v>409</v>
      </c>
      <c r="E154" s="103" t="s">
        <v>410</v>
      </c>
      <c r="F154" s="286" t="s">
        <v>459</v>
      </c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298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312"/>
      <c r="BM154" s="137"/>
      <c r="BN154" s="137"/>
      <c r="BO154" s="137"/>
      <c r="BP154" s="137"/>
      <c r="BQ154" s="137"/>
      <c r="BR154" s="137"/>
      <c r="BS154" s="136">
        <v>0.5</v>
      </c>
      <c r="BT154" s="47" t="str">
        <f t="shared" si="570"/>
        <v>13</v>
      </c>
      <c r="BU154" s="47" t="str">
        <f t="shared" si="571"/>
        <v>09</v>
      </c>
      <c r="BV154" s="47" t="str">
        <f t="shared" si="572"/>
        <v>50</v>
      </c>
      <c r="BW154" s="48" t="s">
        <v>816</v>
      </c>
      <c r="BX154" s="49" t="str">
        <f t="shared" si="615"/>
        <v>13:09:50</v>
      </c>
      <c r="BY154" s="47" t="str">
        <f t="shared" si="573"/>
        <v>13</v>
      </c>
      <c r="BZ154" s="47" t="str">
        <f t="shared" si="574"/>
        <v>22</v>
      </c>
      <c r="CA154" s="47" t="str">
        <f t="shared" si="575"/>
        <v>51</v>
      </c>
      <c r="CB154" s="48" t="s">
        <v>817</v>
      </c>
      <c r="CC154" s="49" t="str">
        <f t="shared" si="576"/>
        <v>13:22:51</v>
      </c>
      <c r="CD154" s="107">
        <f t="shared" si="577"/>
        <v>4.8495370370370439E-2</v>
      </c>
      <c r="CE154" s="109">
        <f t="shared" si="578"/>
        <v>9.0393518518517846E-3</v>
      </c>
      <c r="CF154" s="107">
        <f t="shared" si="579"/>
        <v>5.7534722222222223E-2</v>
      </c>
      <c r="CG154" s="52">
        <f t="shared" si="580"/>
        <v>17.183770883054894</v>
      </c>
      <c r="CH154" s="52">
        <f t="shared" si="581"/>
        <v>14.484007242003621</v>
      </c>
      <c r="CI154" s="108">
        <f t="shared" si="582"/>
        <v>0.57836805555555559</v>
      </c>
      <c r="CJ154" s="47" t="str">
        <f t="shared" si="583"/>
        <v>14</v>
      </c>
      <c r="CK154" s="47" t="str">
        <f t="shared" si="584"/>
        <v>47</v>
      </c>
      <c r="CL154" s="47" t="str">
        <f t="shared" si="585"/>
        <v>56</v>
      </c>
      <c r="CM154" s="48" t="s">
        <v>1011</v>
      </c>
      <c r="CN154" s="119" t="str">
        <f t="shared" si="586"/>
        <v>14:47:56</v>
      </c>
      <c r="CO154" s="47" t="str">
        <f t="shared" si="587"/>
        <v>15</v>
      </c>
      <c r="CP154" s="47" t="str">
        <f t="shared" si="588"/>
        <v>06</v>
      </c>
      <c r="CQ154" s="47" t="str">
        <f t="shared" si="589"/>
        <v>18</v>
      </c>
      <c r="CR154" s="48" t="s">
        <v>776</v>
      </c>
      <c r="CS154" s="119" t="str">
        <f t="shared" si="590"/>
        <v>15:06:18</v>
      </c>
      <c r="CT154" s="107">
        <f t="shared" si="599"/>
        <v>3.8252314814814836E-2</v>
      </c>
      <c r="CU154" s="109">
        <f t="shared" si="600"/>
        <v>1.2754629629629588E-2</v>
      </c>
      <c r="CV154" s="107">
        <f t="shared" si="601"/>
        <v>5.1006944444444424E-2</v>
      </c>
      <c r="CW154" s="52">
        <f t="shared" si="602"/>
        <v>21.785173978819969</v>
      </c>
      <c r="CX154" s="52">
        <f t="shared" si="603"/>
        <v>16.337644656228726</v>
      </c>
      <c r="CY154" s="58"/>
      <c r="CZ154" s="59">
        <f t="shared" si="591"/>
        <v>15.355086372360844</v>
      </c>
      <c r="DA154" s="428">
        <f t="shared" si="592"/>
        <v>19.212808539026014</v>
      </c>
      <c r="DB154" s="61">
        <f t="shared" si="604"/>
        <v>8.6747685185185275E-2</v>
      </c>
      <c r="DC154" s="61">
        <f t="shared" si="605"/>
        <v>0.10854166666666665</v>
      </c>
      <c r="DD154" s="6"/>
      <c r="DE154" s="63">
        <v>40</v>
      </c>
      <c r="DF154" s="64">
        <f t="shared" si="606"/>
        <v>2.0819444444444448</v>
      </c>
      <c r="DG154" s="64">
        <f t="shared" si="607"/>
        <v>2.605</v>
      </c>
      <c r="DH154" s="16">
        <f t="shared" si="616"/>
        <v>175</v>
      </c>
      <c r="DI154" s="16">
        <f t="shared" si="608"/>
        <v>-12.6</v>
      </c>
      <c r="DJ154" s="65">
        <f t="shared" si="609"/>
        <v>202.4</v>
      </c>
      <c r="DK154" s="65">
        <f t="shared" si="594"/>
        <v>202.4</v>
      </c>
      <c r="DL154" s="65">
        <f t="shared" si="595"/>
        <v>202.4</v>
      </c>
      <c r="DM154" s="65">
        <f t="shared" si="596"/>
        <v>202.4</v>
      </c>
      <c r="DN154" s="65">
        <f t="shared" si="597"/>
        <v>202.4</v>
      </c>
      <c r="DO154" s="65">
        <f t="shared" si="610"/>
        <v>202.4</v>
      </c>
      <c r="DP154" s="65">
        <f t="shared" si="611"/>
        <v>202.4</v>
      </c>
      <c r="DQ154" s="65">
        <f t="shared" si="612"/>
        <v>202.4</v>
      </c>
      <c r="DR154" s="134">
        <f t="shared" si="613"/>
        <v>202.40000000000003</v>
      </c>
      <c r="DS154" s="66"/>
    </row>
    <row r="155" spans="1:123" s="67" customFormat="1">
      <c r="A155" s="212">
        <f t="shared" si="614"/>
        <v>7</v>
      </c>
      <c r="B155" s="80">
        <f t="shared" si="598"/>
        <v>40</v>
      </c>
      <c r="C155" s="115">
        <v>320</v>
      </c>
      <c r="D155" s="114" t="s">
        <v>822</v>
      </c>
      <c r="E155" s="114" t="s">
        <v>1012</v>
      </c>
      <c r="F155" s="286" t="s">
        <v>459</v>
      </c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298"/>
      <c r="AG155" s="137"/>
      <c r="AH155" s="137"/>
      <c r="AI155" s="137"/>
      <c r="AJ155" s="137"/>
      <c r="AK155" s="137"/>
      <c r="AL155" s="137"/>
      <c r="AM155" s="137"/>
      <c r="AN155" s="137"/>
      <c r="AO155" s="137"/>
      <c r="AP155" s="137"/>
      <c r="AQ155" s="137"/>
      <c r="AR155" s="137"/>
      <c r="AS155" s="137"/>
      <c r="AT155" s="137"/>
      <c r="AU155" s="137"/>
      <c r="AV155" s="137"/>
      <c r="AW155" s="137"/>
      <c r="AX155" s="137"/>
      <c r="AY155" s="137"/>
      <c r="AZ155" s="137"/>
      <c r="BA155" s="137"/>
      <c r="BB155" s="137"/>
      <c r="BC155" s="137"/>
      <c r="BD155" s="137"/>
      <c r="BE155" s="137"/>
      <c r="BF155" s="137"/>
      <c r="BG155" s="137"/>
      <c r="BH155" s="137"/>
      <c r="BI155" s="137"/>
      <c r="BJ155" s="137"/>
      <c r="BK155" s="137"/>
      <c r="BL155" s="312"/>
      <c r="BM155" s="137"/>
      <c r="BN155" s="137"/>
      <c r="BO155" s="137"/>
      <c r="BP155" s="137"/>
      <c r="BQ155" s="137"/>
      <c r="BR155" s="137"/>
      <c r="BS155" s="136">
        <v>0.5</v>
      </c>
      <c r="BT155" s="47" t="str">
        <f t="shared" si="570"/>
        <v>13</v>
      </c>
      <c r="BU155" s="47" t="str">
        <f t="shared" si="571"/>
        <v>32</v>
      </c>
      <c r="BV155" s="47" t="str">
        <f t="shared" si="572"/>
        <v>29</v>
      </c>
      <c r="BW155" s="48" t="s">
        <v>823</v>
      </c>
      <c r="BX155" s="49" t="str">
        <f t="shared" si="615"/>
        <v>13:32:29</v>
      </c>
      <c r="BY155" s="47" t="str">
        <f t="shared" si="573"/>
        <v>13</v>
      </c>
      <c r="BZ155" s="47" t="str">
        <f t="shared" si="574"/>
        <v>35</v>
      </c>
      <c r="CA155" s="47" t="str">
        <f t="shared" si="575"/>
        <v>16</v>
      </c>
      <c r="CB155" s="48" t="s">
        <v>824</v>
      </c>
      <c r="CC155" s="49" t="str">
        <f t="shared" si="576"/>
        <v>13:35:16</v>
      </c>
      <c r="CD155" s="107">
        <f t="shared" si="577"/>
        <v>6.4224537037037011E-2</v>
      </c>
      <c r="CE155" s="109">
        <f t="shared" si="578"/>
        <v>1.9328703703703765E-3</v>
      </c>
      <c r="CF155" s="107">
        <f t="shared" si="579"/>
        <v>6.6157407407407387E-2</v>
      </c>
      <c r="CG155" s="52">
        <f t="shared" si="580"/>
        <v>12.975310866822852</v>
      </c>
      <c r="CH155" s="52">
        <f t="shared" si="581"/>
        <v>12.596221133659901</v>
      </c>
      <c r="CI155" s="108">
        <f t="shared" si="582"/>
        <v>0.58699074074074076</v>
      </c>
      <c r="CJ155" s="47" t="str">
        <f t="shared" si="583"/>
        <v>15</v>
      </c>
      <c r="CK155" s="47" t="str">
        <f t="shared" si="584"/>
        <v>28</v>
      </c>
      <c r="CL155" s="47" t="str">
        <f t="shared" si="585"/>
        <v>02</v>
      </c>
      <c r="CM155" s="48" t="s">
        <v>883</v>
      </c>
      <c r="CN155" s="119" t="str">
        <f t="shared" si="586"/>
        <v>15:28:02</v>
      </c>
      <c r="CO155" s="47" t="str">
        <f t="shared" si="587"/>
        <v>15</v>
      </c>
      <c r="CP155" s="47" t="str">
        <f t="shared" si="588"/>
        <v>30</v>
      </c>
      <c r="CQ155" s="47" t="str">
        <f t="shared" si="589"/>
        <v>30</v>
      </c>
      <c r="CR155" s="48" t="s">
        <v>884</v>
      </c>
      <c r="CS155" s="119" t="str">
        <f t="shared" si="590"/>
        <v>15:30:30</v>
      </c>
      <c r="CT155" s="107">
        <f>CN155-CI155</f>
        <v>5.7476851851851807E-2</v>
      </c>
      <c r="CU155" s="109">
        <f>CS155-CN155</f>
        <v>1.7129629629629717E-3</v>
      </c>
      <c r="CV155" s="107">
        <f>CS155-CN155+CT155</f>
        <v>5.9189814814814778E-2</v>
      </c>
      <c r="CW155" s="52">
        <f>$CI$3/(MINUTE(CT155)/60+HOUR(CT155)+SECOND(CT155)/3600)</f>
        <v>14.49859041482078</v>
      </c>
      <c r="CX155" s="52">
        <f>$CI$3/(MINUTE(CV155)/60+HOUR(CV155)+SECOND(CV155)/3600)</f>
        <v>14.078998826750098</v>
      </c>
      <c r="CY155" s="58"/>
      <c r="CZ155" s="59">
        <f t="shared" si="591"/>
        <v>13.29639889196676</v>
      </c>
      <c r="DA155" s="421">
        <f t="shared" si="592"/>
        <v>13.69472182596291</v>
      </c>
      <c r="DB155" s="61">
        <f t="shared" si="604"/>
        <v>0.12170138888888882</v>
      </c>
      <c r="DC155" s="61">
        <f t="shared" si="605"/>
        <v>0.12534722222222217</v>
      </c>
      <c r="DD155" s="6"/>
      <c r="DE155" s="63">
        <v>40</v>
      </c>
      <c r="DF155" s="64">
        <f t="shared" ref="DF155:DG155" si="617">MINUTE(DB155)/60+HOUR(DB155)+SECOND(DB155)/3600</f>
        <v>2.9208333333333334</v>
      </c>
      <c r="DG155" s="64">
        <f t="shared" si="617"/>
        <v>3.0083333333333333</v>
      </c>
      <c r="DH155" s="16">
        <f t="shared" si="616"/>
        <v>170</v>
      </c>
      <c r="DI155" s="16">
        <f t="shared" si="608"/>
        <v>-36.799999999999997</v>
      </c>
      <c r="DJ155" s="65">
        <f>IF((DE155+DH155+DI155)&lt;DE155,DE155,DE155+DH155+DI155)</f>
        <v>173.2</v>
      </c>
      <c r="DK155" s="65">
        <f t="shared" si="594"/>
        <v>173.2</v>
      </c>
      <c r="DL155" s="65">
        <f t="shared" si="595"/>
        <v>173.2</v>
      </c>
      <c r="DM155" s="65">
        <f t="shared" si="596"/>
        <v>173.2</v>
      </c>
      <c r="DN155" s="65">
        <f t="shared" si="597"/>
        <v>173.2</v>
      </c>
      <c r="DO155" s="65">
        <f>IF((BO155&gt;$DN$7),0,DK155)</f>
        <v>173.2</v>
      </c>
      <c r="DP155" s="65">
        <f>IF((CE155&gt;$DM$7),0,DK155)</f>
        <v>173.2</v>
      </c>
      <c r="DQ155" s="65">
        <f>IF((CU155&gt;$DM$7),0,DK155)</f>
        <v>173.2</v>
      </c>
      <c r="DR155" s="134">
        <f>DL155*DM155*DN155*DO155*DP155*DQ155/DL155/DM155/DN155/DP155/DQ155</f>
        <v>173.2</v>
      </c>
      <c r="DS155" s="66"/>
    </row>
    <row r="156" spans="1:123" s="67" customFormat="1">
      <c r="A156" s="212">
        <f t="shared" si="614"/>
        <v>8</v>
      </c>
      <c r="B156" s="80">
        <f t="shared" si="598"/>
        <v>40</v>
      </c>
      <c r="C156" s="115">
        <v>371</v>
      </c>
      <c r="D156" s="103" t="s">
        <v>407</v>
      </c>
      <c r="E156" s="103" t="s">
        <v>408</v>
      </c>
      <c r="F156" s="286" t="s">
        <v>459</v>
      </c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298"/>
      <c r="AG156" s="137"/>
      <c r="AH156" s="137"/>
      <c r="AI156" s="137"/>
      <c r="AJ156" s="137"/>
      <c r="AK156" s="137"/>
      <c r="AL156" s="137"/>
      <c r="AM156" s="137"/>
      <c r="AN156" s="137"/>
      <c r="AO156" s="137"/>
      <c r="AP156" s="137"/>
      <c r="AQ156" s="137"/>
      <c r="AR156" s="137"/>
      <c r="AS156" s="137"/>
      <c r="AT156" s="137"/>
      <c r="AU156" s="137"/>
      <c r="AV156" s="137"/>
      <c r="AW156" s="137"/>
      <c r="AX156" s="137"/>
      <c r="AY156" s="137"/>
      <c r="AZ156" s="137"/>
      <c r="BA156" s="137"/>
      <c r="BB156" s="137"/>
      <c r="BC156" s="137"/>
      <c r="BD156" s="137"/>
      <c r="BE156" s="137"/>
      <c r="BF156" s="137"/>
      <c r="BG156" s="137"/>
      <c r="BH156" s="137"/>
      <c r="BI156" s="137"/>
      <c r="BJ156" s="137"/>
      <c r="BK156" s="137"/>
      <c r="BL156" s="312"/>
      <c r="BM156" s="137"/>
      <c r="BN156" s="137"/>
      <c r="BO156" s="137"/>
      <c r="BP156" s="137"/>
      <c r="BQ156" s="137"/>
      <c r="BR156" s="137"/>
      <c r="BS156" s="136">
        <v>0.5</v>
      </c>
      <c r="BT156" s="47" t="str">
        <f t="shared" si="570"/>
        <v>13</v>
      </c>
      <c r="BU156" s="47" t="str">
        <f t="shared" si="571"/>
        <v>19</v>
      </c>
      <c r="BV156" s="47" t="str">
        <f t="shared" si="572"/>
        <v>09</v>
      </c>
      <c r="BW156" s="48" t="s">
        <v>818</v>
      </c>
      <c r="BX156" s="49" t="str">
        <f t="shared" si="615"/>
        <v>13:19:09</v>
      </c>
      <c r="BY156" s="47" t="str">
        <f t="shared" si="573"/>
        <v>13</v>
      </c>
      <c r="BZ156" s="47" t="str">
        <f t="shared" si="574"/>
        <v>29</v>
      </c>
      <c r="CA156" s="47" t="str">
        <f t="shared" si="575"/>
        <v>02</v>
      </c>
      <c r="CB156" s="48" t="s">
        <v>819</v>
      </c>
      <c r="CC156" s="49" t="str">
        <f t="shared" si="576"/>
        <v>13:29:02</v>
      </c>
      <c r="CD156" s="107">
        <f t="shared" si="577"/>
        <v>5.496527777777771E-2</v>
      </c>
      <c r="CE156" s="109">
        <f t="shared" si="578"/>
        <v>6.8634259259259256E-3</v>
      </c>
      <c r="CF156" s="107">
        <f t="shared" si="579"/>
        <v>6.1828703703703636E-2</v>
      </c>
      <c r="CG156" s="52">
        <f t="shared" si="580"/>
        <v>15.161086544535692</v>
      </c>
      <c r="CH156" s="52">
        <f t="shared" si="581"/>
        <v>13.478098090602769</v>
      </c>
      <c r="CI156" s="108">
        <f t="shared" si="582"/>
        <v>0.58266203703703701</v>
      </c>
      <c r="CJ156" s="47" t="str">
        <f t="shared" si="583"/>
        <v>15</v>
      </c>
      <c r="CK156" s="47" t="str">
        <f t="shared" si="584"/>
        <v>36</v>
      </c>
      <c r="CL156" s="47" t="str">
        <f t="shared" si="585"/>
        <v>55</v>
      </c>
      <c r="CM156" s="48" t="s">
        <v>839</v>
      </c>
      <c r="CN156" s="119" t="str">
        <f t="shared" si="586"/>
        <v>15:36:55</v>
      </c>
      <c r="CO156" s="47" t="str">
        <f t="shared" si="587"/>
        <v>15</v>
      </c>
      <c r="CP156" s="47" t="str">
        <f t="shared" si="588"/>
        <v>46</v>
      </c>
      <c r="CQ156" s="47" t="str">
        <f t="shared" si="589"/>
        <v>06</v>
      </c>
      <c r="CR156" s="48" t="s">
        <v>840</v>
      </c>
      <c r="CS156" s="119" t="str">
        <f t="shared" si="590"/>
        <v>15:46:06</v>
      </c>
      <c r="CT156" s="107">
        <f t="shared" ref="CT156:CT158" si="618">CN156-CI156</f>
        <v>6.7974537037037042E-2</v>
      </c>
      <c r="CU156" s="109">
        <f t="shared" ref="CU156:CU158" si="619">CS156-CN156</f>
        <v>6.3773148148148495E-3</v>
      </c>
      <c r="CV156" s="107">
        <f t="shared" ref="CV156:CV158" si="620">CS156-CN156+CT156</f>
        <v>7.4351851851851891E-2</v>
      </c>
      <c r="CW156" s="52">
        <f t="shared" ref="CW156:CW158" si="621">$CI$3/(MINUTE(CT156)/60+HOUR(CT156)+SECOND(CT156)/3600)</f>
        <v>12.259492593223223</v>
      </c>
      <c r="CX156" s="52">
        <f t="shared" ref="CX156:CX158" si="622">$CI$3/(MINUTE(CV156)/60+HOUR(CV156)+SECOND(CV156)/3600)</f>
        <v>11.207970112079702</v>
      </c>
      <c r="CY156" s="58"/>
      <c r="CZ156" s="59">
        <f t="shared" ref="CZ156:CZ158" si="623">$DC$148/(MINUTE(DC156)/60+HOUR(DC156)+SECOND(DC156)/3600)</f>
        <v>12.238653748087712</v>
      </c>
      <c r="DA156" s="421">
        <f t="shared" si="592"/>
        <v>13.556768970062134</v>
      </c>
      <c r="DB156" s="61">
        <f t="shared" si="604"/>
        <v>0.12293981481481475</v>
      </c>
      <c r="DC156" s="61">
        <f t="shared" si="605"/>
        <v>0.13618055555555553</v>
      </c>
      <c r="DD156" s="6"/>
      <c r="DE156" s="63">
        <v>40</v>
      </c>
      <c r="DF156" s="64">
        <f t="shared" ref="DF156:DF158" si="624">MINUTE(DB156)/60+HOUR(DB156)+SECOND(DB156)/3600</f>
        <v>2.9505555555555558</v>
      </c>
      <c r="DG156" s="64">
        <f t="shared" ref="DG156:DG158" si="625">MINUTE(DC156)/60+HOUR(DC156)+SECOND(DC156)/3600</f>
        <v>3.2683333333333331</v>
      </c>
      <c r="DH156" s="16">
        <f t="shared" si="616"/>
        <v>165</v>
      </c>
      <c r="DI156" s="16">
        <f t="shared" si="608"/>
        <v>-52.4</v>
      </c>
      <c r="DJ156" s="65">
        <f t="shared" ref="DJ156:DJ158" si="626">IF((DE156+DH156+DI156)&lt;DE156,DE156,DE156+DH156+DI156)</f>
        <v>152.6</v>
      </c>
      <c r="DK156" s="65">
        <f t="shared" ref="DK156:DK158" si="627">IF(BX156&gt;$DE$148,0,DJ156)</f>
        <v>152.6</v>
      </c>
      <c r="DL156" s="65">
        <f t="shared" ref="DL156:DL158" si="628">IF((S156&gt;$DM$7),0,DK156)</f>
        <v>152.6</v>
      </c>
      <c r="DM156" s="65">
        <f t="shared" ref="DM156:DM158" si="629">IF((AI156&gt;$DN$7),0,DK156)</f>
        <v>152.6</v>
      </c>
      <c r="DN156" s="65">
        <f t="shared" ref="DN156:DN158" si="630">IF((AY156&gt;$DN$7),0,DK156)</f>
        <v>152.6</v>
      </c>
      <c r="DO156" s="65">
        <f t="shared" ref="DO156:DO158" si="631">IF((BO156&gt;$DN$7),0,DK156)</f>
        <v>152.6</v>
      </c>
      <c r="DP156" s="65">
        <f t="shared" ref="DP156:DP158" si="632">IF((CE156&gt;$DM$7),0,DK156)</f>
        <v>152.6</v>
      </c>
      <c r="DQ156" s="65">
        <f t="shared" ref="DQ156:DQ158" si="633">IF((CU156&gt;$DM$7),0,DK156)</f>
        <v>152.6</v>
      </c>
      <c r="DR156" s="134">
        <f t="shared" ref="DR156:DR158" si="634">DL156*DM156*DN156*DO156*DP156*DQ156/DL156/DM156/DN156/DP156/DQ156</f>
        <v>152.6</v>
      </c>
      <c r="DS156" s="66"/>
    </row>
    <row r="157" spans="1:123" s="67" customFormat="1">
      <c r="A157" s="212">
        <f t="shared" si="614"/>
        <v>9</v>
      </c>
      <c r="B157" s="80">
        <f t="shared" si="598"/>
        <v>40</v>
      </c>
      <c r="C157" s="115">
        <v>318</v>
      </c>
      <c r="D157" s="114" t="s">
        <v>768</v>
      </c>
      <c r="E157" s="114" t="s">
        <v>1013</v>
      </c>
      <c r="F157" s="286" t="s">
        <v>459</v>
      </c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298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7"/>
      <c r="AU157" s="137"/>
      <c r="AV157" s="137"/>
      <c r="AW157" s="137"/>
      <c r="AX157" s="137"/>
      <c r="AY157" s="137"/>
      <c r="AZ157" s="137"/>
      <c r="BA157" s="137"/>
      <c r="BB157" s="137"/>
      <c r="BC157" s="137"/>
      <c r="BD157" s="137"/>
      <c r="BE157" s="137"/>
      <c r="BF157" s="137"/>
      <c r="BG157" s="137"/>
      <c r="BH157" s="137"/>
      <c r="BI157" s="137"/>
      <c r="BJ157" s="137"/>
      <c r="BK157" s="137"/>
      <c r="BL157" s="312"/>
      <c r="BM157" s="137"/>
      <c r="BN157" s="137"/>
      <c r="BO157" s="137"/>
      <c r="BP157" s="137"/>
      <c r="BQ157" s="137"/>
      <c r="BR157" s="137"/>
      <c r="BS157" s="136">
        <v>0.5</v>
      </c>
      <c r="BT157" s="47" t="str">
        <f t="shared" si="570"/>
        <v>13</v>
      </c>
      <c r="BU157" s="47" t="str">
        <f t="shared" si="571"/>
        <v>30</v>
      </c>
      <c r="BV157" s="47" t="str">
        <f t="shared" si="572"/>
        <v>04</v>
      </c>
      <c r="BW157" s="48" t="s">
        <v>769</v>
      </c>
      <c r="BX157" s="49" t="str">
        <f t="shared" si="615"/>
        <v>13:30:04</v>
      </c>
      <c r="BY157" s="47" t="str">
        <f t="shared" si="573"/>
        <v>13</v>
      </c>
      <c r="BZ157" s="47" t="str">
        <f t="shared" si="574"/>
        <v>37</v>
      </c>
      <c r="CA157" s="47" t="str">
        <f t="shared" si="575"/>
        <v>34</v>
      </c>
      <c r="CB157" s="48" t="s">
        <v>770</v>
      </c>
      <c r="CC157" s="49" t="str">
        <f t="shared" si="576"/>
        <v>13:37:34</v>
      </c>
      <c r="CD157" s="107">
        <f t="shared" si="577"/>
        <v>6.2546296296296267E-2</v>
      </c>
      <c r="CE157" s="109">
        <f t="shared" si="578"/>
        <v>5.2083333333333703E-3</v>
      </c>
      <c r="CF157" s="107">
        <f t="shared" si="579"/>
        <v>6.7754629629629637E-2</v>
      </c>
      <c r="CG157" s="52">
        <f t="shared" si="580"/>
        <v>13.323464100666174</v>
      </c>
      <c r="CH157" s="52">
        <f t="shared" si="581"/>
        <v>12.299282541851726</v>
      </c>
      <c r="CI157" s="108">
        <f t="shared" si="582"/>
        <v>0.58858796296296301</v>
      </c>
      <c r="CJ157" s="47" t="str">
        <f t="shared" si="583"/>
        <v>15</v>
      </c>
      <c r="CK157" s="47" t="str">
        <f t="shared" si="584"/>
        <v>40</v>
      </c>
      <c r="CL157" s="47" t="str">
        <f t="shared" si="585"/>
        <v>28</v>
      </c>
      <c r="CM157" s="48" t="s">
        <v>845</v>
      </c>
      <c r="CN157" s="119" t="str">
        <f t="shared" si="586"/>
        <v>15:40:28</v>
      </c>
      <c r="CO157" s="47" t="str">
        <f t="shared" si="587"/>
        <v>15</v>
      </c>
      <c r="CP157" s="47" t="str">
        <f t="shared" si="588"/>
        <v>48</v>
      </c>
      <c r="CQ157" s="47" t="str">
        <f t="shared" si="589"/>
        <v>32</v>
      </c>
      <c r="CR157" s="48" t="s">
        <v>846</v>
      </c>
      <c r="CS157" s="119" t="str">
        <f t="shared" si="590"/>
        <v>15:48:32</v>
      </c>
      <c r="CT157" s="107">
        <f t="shared" si="618"/>
        <v>6.4513888888888871E-2</v>
      </c>
      <c r="CU157" s="109">
        <f t="shared" si="619"/>
        <v>5.6018518518518023E-3</v>
      </c>
      <c r="CV157" s="107">
        <f t="shared" si="620"/>
        <v>7.0115740740740673E-2</v>
      </c>
      <c r="CW157" s="52">
        <f t="shared" si="621"/>
        <v>12.917115177610336</v>
      </c>
      <c r="CX157" s="52">
        <f t="shared" si="622"/>
        <v>11.885110597556951</v>
      </c>
      <c r="CY157" s="58"/>
      <c r="CZ157" s="59">
        <f t="shared" si="623"/>
        <v>12.088650100738752</v>
      </c>
      <c r="DA157" s="421">
        <f t="shared" si="592"/>
        <v>13.117143377664421</v>
      </c>
      <c r="DB157" s="61">
        <f t="shared" si="604"/>
        <v>0.12706018518518514</v>
      </c>
      <c r="DC157" s="61">
        <f t="shared" si="605"/>
        <v>0.13787037037037031</v>
      </c>
      <c r="DD157" s="6"/>
      <c r="DE157" s="63">
        <v>40</v>
      </c>
      <c r="DF157" s="64">
        <f t="shared" si="624"/>
        <v>3.0494444444444442</v>
      </c>
      <c r="DG157" s="64">
        <f t="shared" si="625"/>
        <v>3.3088888888888888</v>
      </c>
      <c r="DH157" s="16">
        <f t="shared" si="616"/>
        <v>160</v>
      </c>
      <c r="DI157" s="16">
        <f t="shared" si="608"/>
        <v>-54.833333333333336</v>
      </c>
      <c r="DJ157" s="65">
        <f t="shared" si="626"/>
        <v>145.16666666666666</v>
      </c>
      <c r="DK157" s="65">
        <f t="shared" si="627"/>
        <v>145.16666666666666</v>
      </c>
      <c r="DL157" s="65">
        <f t="shared" si="628"/>
        <v>145.16666666666666</v>
      </c>
      <c r="DM157" s="65">
        <f t="shared" si="629"/>
        <v>145.16666666666666</v>
      </c>
      <c r="DN157" s="65">
        <f t="shared" si="630"/>
        <v>145.16666666666666</v>
      </c>
      <c r="DO157" s="65">
        <f t="shared" si="631"/>
        <v>145.16666666666666</v>
      </c>
      <c r="DP157" s="65">
        <f t="shared" si="632"/>
        <v>145.16666666666666</v>
      </c>
      <c r="DQ157" s="65">
        <f t="shared" si="633"/>
        <v>145.16666666666666</v>
      </c>
      <c r="DR157" s="134">
        <f t="shared" si="634"/>
        <v>145.16666666666666</v>
      </c>
      <c r="DS157" s="66"/>
    </row>
    <row r="158" spans="1:123" s="67" customFormat="1">
      <c r="A158" s="212">
        <f t="shared" si="614"/>
        <v>10</v>
      </c>
      <c r="B158" s="80">
        <f t="shared" si="598"/>
        <v>40</v>
      </c>
      <c r="C158" s="115">
        <v>381</v>
      </c>
      <c r="D158" s="103" t="s">
        <v>336</v>
      </c>
      <c r="E158" s="103" t="s">
        <v>337</v>
      </c>
      <c r="F158" s="286" t="s">
        <v>459</v>
      </c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298"/>
      <c r="AG158" s="137"/>
      <c r="AH158" s="137"/>
      <c r="AI158" s="137"/>
      <c r="AJ158" s="137"/>
      <c r="AK158" s="137"/>
      <c r="AL158" s="137"/>
      <c r="AM158" s="137"/>
      <c r="AN158" s="137"/>
      <c r="AO158" s="137"/>
      <c r="AP158" s="137"/>
      <c r="AQ158" s="137"/>
      <c r="AR158" s="137"/>
      <c r="AS158" s="137"/>
      <c r="AT158" s="137"/>
      <c r="AU158" s="137"/>
      <c r="AV158" s="137"/>
      <c r="AW158" s="137"/>
      <c r="AX158" s="137"/>
      <c r="AY158" s="137"/>
      <c r="AZ158" s="137"/>
      <c r="BA158" s="137"/>
      <c r="BB158" s="137"/>
      <c r="BC158" s="137"/>
      <c r="BD158" s="137"/>
      <c r="BE158" s="137"/>
      <c r="BF158" s="137"/>
      <c r="BG158" s="137"/>
      <c r="BH158" s="137"/>
      <c r="BI158" s="137"/>
      <c r="BJ158" s="137"/>
      <c r="BK158" s="137"/>
      <c r="BL158" s="312"/>
      <c r="BM158" s="137"/>
      <c r="BN158" s="137"/>
      <c r="BO158" s="137"/>
      <c r="BP158" s="137"/>
      <c r="BQ158" s="137"/>
      <c r="BR158" s="137"/>
      <c r="BS158" s="136">
        <v>0.5</v>
      </c>
      <c r="BT158" s="47" t="str">
        <f t="shared" si="570"/>
        <v>13</v>
      </c>
      <c r="BU158" s="47" t="str">
        <f t="shared" si="571"/>
        <v>28</v>
      </c>
      <c r="BV158" s="47" t="str">
        <f t="shared" si="572"/>
        <v>42</v>
      </c>
      <c r="BW158" s="48" t="s">
        <v>820</v>
      </c>
      <c r="BX158" s="49" t="str">
        <f t="shared" si="615"/>
        <v>13:28:42</v>
      </c>
      <c r="BY158" s="47" t="str">
        <f t="shared" si="573"/>
        <v>13</v>
      </c>
      <c r="BZ158" s="47" t="str">
        <f t="shared" si="574"/>
        <v>37</v>
      </c>
      <c r="CA158" s="47" t="str">
        <f t="shared" si="575"/>
        <v>01</v>
      </c>
      <c r="CB158" s="48" t="s">
        <v>821</v>
      </c>
      <c r="CC158" s="49" t="str">
        <f t="shared" si="576"/>
        <v>13:37:01</v>
      </c>
      <c r="CD158" s="107">
        <f t="shared" si="577"/>
        <v>6.1597222222222192E-2</v>
      </c>
      <c r="CE158" s="109">
        <f t="shared" si="578"/>
        <v>5.7754629629629406E-3</v>
      </c>
      <c r="CF158" s="107">
        <f t="shared" si="579"/>
        <v>6.7372685185185133E-2</v>
      </c>
      <c r="CG158" s="52">
        <f t="shared" si="580"/>
        <v>13.528748590755354</v>
      </c>
      <c r="CH158" s="52">
        <f t="shared" si="581"/>
        <v>12.369008761381206</v>
      </c>
      <c r="CI158" s="108">
        <f t="shared" si="582"/>
        <v>0.5882060185185185</v>
      </c>
      <c r="CJ158" s="47" t="str">
        <f t="shared" si="583"/>
        <v>15</v>
      </c>
      <c r="CK158" s="47" t="str">
        <f t="shared" si="584"/>
        <v>41</v>
      </c>
      <c r="CL158" s="47" t="str">
        <f t="shared" si="585"/>
        <v>38</v>
      </c>
      <c r="CM158" s="48" t="s">
        <v>847</v>
      </c>
      <c r="CN158" s="119" t="str">
        <f t="shared" si="586"/>
        <v>15:41:38</v>
      </c>
      <c r="CO158" s="47" t="str">
        <f t="shared" si="587"/>
        <v>15</v>
      </c>
      <c r="CP158" s="47" t="str">
        <f t="shared" si="588"/>
        <v>52</v>
      </c>
      <c r="CQ158" s="47" t="str">
        <f t="shared" si="589"/>
        <v>40</v>
      </c>
      <c r="CR158" s="48" t="s">
        <v>848</v>
      </c>
      <c r="CS158" s="119" t="str">
        <f t="shared" si="590"/>
        <v>15:52:40</v>
      </c>
      <c r="CT158" s="107">
        <f t="shared" si="618"/>
        <v>6.5706018518518539E-2</v>
      </c>
      <c r="CU158" s="109">
        <f t="shared" si="619"/>
        <v>7.6620370370370505E-3</v>
      </c>
      <c r="CV158" s="107">
        <f t="shared" si="620"/>
        <v>7.3368055555555589E-2</v>
      </c>
      <c r="CW158" s="52">
        <f t="shared" si="621"/>
        <v>12.682754976219835</v>
      </c>
      <c r="CX158" s="52">
        <f t="shared" si="622"/>
        <v>11.35825840037861</v>
      </c>
      <c r="CY158" s="58"/>
      <c r="CZ158" s="59">
        <f t="shared" si="623"/>
        <v>11.842105263157896</v>
      </c>
      <c r="DA158" s="421">
        <f t="shared" si="592"/>
        <v>13.092099281752887</v>
      </c>
      <c r="DB158" s="61">
        <f t="shared" si="604"/>
        <v>0.12730324074074073</v>
      </c>
      <c r="DC158" s="61">
        <f t="shared" si="605"/>
        <v>0.14074074074074072</v>
      </c>
      <c r="DD158" s="6"/>
      <c r="DE158" s="63">
        <v>40</v>
      </c>
      <c r="DF158" s="64">
        <f t="shared" si="624"/>
        <v>3.0552777777777775</v>
      </c>
      <c r="DG158" s="64">
        <f t="shared" si="625"/>
        <v>3.3777777777777778</v>
      </c>
      <c r="DH158" s="16">
        <f t="shared" si="616"/>
        <v>155</v>
      </c>
      <c r="DI158" s="16">
        <f t="shared" si="608"/>
        <v>-58.966666666666669</v>
      </c>
      <c r="DJ158" s="65">
        <f t="shared" si="626"/>
        <v>136.03333333333333</v>
      </c>
      <c r="DK158" s="65">
        <f t="shared" si="627"/>
        <v>136.03333333333333</v>
      </c>
      <c r="DL158" s="65">
        <f t="shared" si="628"/>
        <v>136.03333333333333</v>
      </c>
      <c r="DM158" s="65">
        <f t="shared" si="629"/>
        <v>136.03333333333333</v>
      </c>
      <c r="DN158" s="65">
        <f t="shared" si="630"/>
        <v>136.03333333333333</v>
      </c>
      <c r="DO158" s="65">
        <f t="shared" si="631"/>
        <v>136.03333333333333</v>
      </c>
      <c r="DP158" s="65">
        <f t="shared" si="632"/>
        <v>136.03333333333333</v>
      </c>
      <c r="DQ158" s="65">
        <f t="shared" si="633"/>
        <v>136.03333333333333</v>
      </c>
      <c r="DR158" s="134">
        <f t="shared" si="634"/>
        <v>136.03333333333333</v>
      </c>
      <c r="DS158" s="66"/>
    </row>
    <row r="159" spans="1:123" s="67" customFormat="1">
      <c r="A159" s="417">
        <f t="shared" ref="A159:A163" si="635">A158+1</f>
        <v>11</v>
      </c>
      <c r="B159" s="331">
        <v>40</v>
      </c>
      <c r="C159" s="374">
        <v>358</v>
      </c>
      <c r="D159" s="361" t="s">
        <v>401</v>
      </c>
      <c r="E159" s="361" t="s">
        <v>402</v>
      </c>
      <c r="F159" s="376" t="s">
        <v>49</v>
      </c>
      <c r="G159" s="377"/>
      <c r="H159" s="377"/>
      <c r="I159" s="377"/>
      <c r="J159" s="377"/>
      <c r="K159" s="377"/>
      <c r="L159" s="377"/>
      <c r="M159" s="377"/>
      <c r="N159" s="377"/>
      <c r="O159" s="377"/>
      <c r="P159" s="377"/>
      <c r="Q159" s="377"/>
      <c r="R159" s="377"/>
      <c r="S159" s="377"/>
      <c r="T159" s="377"/>
      <c r="U159" s="377"/>
      <c r="V159" s="377"/>
      <c r="W159" s="377"/>
      <c r="X159" s="377"/>
      <c r="Y159" s="377"/>
      <c r="Z159" s="377"/>
      <c r="AA159" s="377"/>
      <c r="AB159" s="377"/>
      <c r="AC159" s="377"/>
      <c r="AD159" s="377"/>
      <c r="AE159" s="377"/>
      <c r="AF159" s="378"/>
      <c r="AG159" s="377"/>
      <c r="AH159" s="377"/>
      <c r="AI159" s="377"/>
      <c r="AJ159" s="377"/>
      <c r="AK159" s="377"/>
      <c r="AL159" s="377"/>
      <c r="AM159" s="377"/>
      <c r="AN159" s="377"/>
      <c r="AO159" s="377"/>
      <c r="AP159" s="377"/>
      <c r="AQ159" s="377"/>
      <c r="AR159" s="377"/>
      <c r="AS159" s="377"/>
      <c r="AT159" s="377"/>
      <c r="AU159" s="377"/>
      <c r="AV159" s="377"/>
      <c r="AW159" s="377"/>
      <c r="AX159" s="377"/>
      <c r="AY159" s="377"/>
      <c r="AZ159" s="377"/>
      <c r="BA159" s="377"/>
      <c r="BB159" s="377"/>
      <c r="BC159" s="377"/>
      <c r="BD159" s="377"/>
      <c r="BE159" s="377"/>
      <c r="BF159" s="377"/>
      <c r="BG159" s="377"/>
      <c r="BH159" s="377"/>
      <c r="BI159" s="377"/>
      <c r="BJ159" s="377"/>
      <c r="BK159" s="377"/>
      <c r="BL159" s="379"/>
      <c r="BM159" s="377"/>
      <c r="BN159" s="377"/>
      <c r="BO159" s="377"/>
      <c r="BP159" s="377"/>
      <c r="BQ159" s="377"/>
      <c r="BR159" s="377"/>
      <c r="BS159" s="380">
        <v>0.5</v>
      </c>
      <c r="BT159" s="337"/>
      <c r="BU159" s="337"/>
      <c r="BV159" s="337"/>
      <c r="BW159" s="338"/>
      <c r="BX159" s="49"/>
      <c r="BY159" s="337"/>
      <c r="BZ159" s="337"/>
      <c r="CA159" s="337"/>
      <c r="CB159" s="338"/>
      <c r="CC159" s="339"/>
      <c r="CD159" s="366"/>
      <c r="CE159" s="366"/>
      <c r="CF159" s="366"/>
      <c r="CG159" s="341"/>
      <c r="CH159" s="341"/>
      <c r="CI159" s="323"/>
      <c r="CJ159" s="337"/>
      <c r="CK159" s="337"/>
      <c r="CL159" s="337"/>
      <c r="CM159" s="338"/>
      <c r="CN159" s="381"/>
      <c r="CO159" s="337"/>
      <c r="CP159" s="337"/>
      <c r="CQ159" s="337"/>
      <c r="CR159" s="338"/>
      <c r="CS159" s="381"/>
      <c r="CT159" s="107"/>
      <c r="CU159" s="109"/>
      <c r="CV159" s="107"/>
      <c r="CW159" s="52"/>
      <c r="CX159" s="52"/>
      <c r="CY159" s="58"/>
      <c r="CZ159" s="59"/>
      <c r="DA159" s="113"/>
      <c r="DB159" s="61"/>
      <c r="DC159" s="61"/>
      <c r="DD159" s="6"/>
      <c r="DE159" s="63"/>
      <c r="DF159" s="64"/>
      <c r="DG159" s="64"/>
      <c r="DH159" s="16"/>
      <c r="DI159" s="16"/>
      <c r="DJ159" s="65"/>
      <c r="DK159" s="65"/>
      <c r="DL159" s="65"/>
      <c r="DM159" s="65"/>
      <c r="DN159" s="65"/>
      <c r="DO159" s="65"/>
      <c r="DP159" s="65"/>
      <c r="DQ159" s="65"/>
      <c r="DR159" s="134"/>
      <c r="DS159" s="66"/>
    </row>
    <row r="160" spans="1:123" s="355" customFormat="1">
      <c r="A160" s="417">
        <f t="shared" si="635"/>
        <v>12</v>
      </c>
      <c r="B160" s="331">
        <f>B159</f>
        <v>40</v>
      </c>
      <c r="C160" s="374">
        <v>388</v>
      </c>
      <c r="D160" s="361" t="s">
        <v>405</v>
      </c>
      <c r="E160" s="361" t="s">
        <v>406</v>
      </c>
      <c r="F160" s="376" t="s">
        <v>49</v>
      </c>
      <c r="G160" s="377"/>
      <c r="H160" s="377"/>
      <c r="I160" s="377"/>
      <c r="J160" s="377"/>
      <c r="K160" s="377"/>
      <c r="L160" s="377"/>
      <c r="M160" s="377"/>
      <c r="N160" s="377"/>
      <c r="O160" s="377"/>
      <c r="P160" s="377"/>
      <c r="Q160" s="377"/>
      <c r="R160" s="377"/>
      <c r="S160" s="377"/>
      <c r="T160" s="377"/>
      <c r="U160" s="377"/>
      <c r="V160" s="377"/>
      <c r="W160" s="377"/>
      <c r="X160" s="377"/>
      <c r="Y160" s="377"/>
      <c r="Z160" s="377"/>
      <c r="AA160" s="377"/>
      <c r="AB160" s="377"/>
      <c r="AC160" s="377"/>
      <c r="AD160" s="377"/>
      <c r="AE160" s="377"/>
      <c r="AF160" s="378"/>
      <c r="AG160" s="377"/>
      <c r="AH160" s="377"/>
      <c r="AI160" s="377"/>
      <c r="AJ160" s="377"/>
      <c r="AK160" s="377"/>
      <c r="AL160" s="377"/>
      <c r="AM160" s="377"/>
      <c r="AN160" s="377"/>
      <c r="AO160" s="377"/>
      <c r="AP160" s="377"/>
      <c r="AQ160" s="377"/>
      <c r="AR160" s="377"/>
      <c r="AS160" s="377"/>
      <c r="AT160" s="377"/>
      <c r="AU160" s="377"/>
      <c r="AV160" s="377"/>
      <c r="AW160" s="377"/>
      <c r="AX160" s="377"/>
      <c r="AY160" s="377"/>
      <c r="AZ160" s="377"/>
      <c r="BA160" s="377"/>
      <c r="BB160" s="377"/>
      <c r="BC160" s="377"/>
      <c r="BD160" s="377"/>
      <c r="BE160" s="377"/>
      <c r="BF160" s="377"/>
      <c r="BG160" s="377"/>
      <c r="BH160" s="377"/>
      <c r="BI160" s="377"/>
      <c r="BJ160" s="377"/>
      <c r="BK160" s="377"/>
      <c r="BL160" s="379"/>
      <c r="BM160" s="377"/>
      <c r="BN160" s="377"/>
      <c r="BO160" s="377"/>
      <c r="BP160" s="377"/>
      <c r="BQ160" s="377"/>
      <c r="BR160" s="377"/>
      <c r="BS160" s="380">
        <v>0.5</v>
      </c>
      <c r="BT160" s="337"/>
      <c r="BU160" s="337"/>
      <c r="BV160" s="337"/>
      <c r="BW160" s="338"/>
      <c r="BX160" s="49"/>
      <c r="BY160" s="337"/>
      <c r="BZ160" s="337"/>
      <c r="CA160" s="337"/>
      <c r="CB160" s="338"/>
      <c r="CC160" s="339"/>
      <c r="CD160" s="366"/>
      <c r="CE160" s="366"/>
      <c r="CF160" s="366"/>
      <c r="CG160" s="341"/>
      <c r="CH160" s="341"/>
      <c r="CI160" s="323"/>
      <c r="CJ160" s="337"/>
      <c r="CK160" s="337"/>
      <c r="CL160" s="337"/>
      <c r="CM160" s="338"/>
      <c r="CN160" s="381"/>
      <c r="CO160" s="337"/>
      <c r="CP160" s="337"/>
      <c r="CQ160" s="337"/>
      <c r="CR160" s="338"/>
      <c r="CS160" s="381"/>
      <c r="CT160" s="107"/>
      <c r="CU160" s="109"/>
      <c r="CV160" s="107"/>
      <c r="CW160" s="52"/>
      <c r="CX160" s="52"/>
      <c r="CY160" s="58"/>
      <c r="CZ160" s="59"/>
      <c r="DA160" s="113"/>
      <c r="DB160" s="61"/>
      <c r="DC160" s="61"/>
      <c r="DD160" s="6"/>
      <c r="DE160" s="63"/>
      <c r="DF160" s="64"/>
      <c r="DG160" s="64"/>
      <c r="DH160" s="16"/>
      <c r="DI160" s="16"/>
      <c r="DJ160" s="65"/>
      <c r="DK160" s="65"/>
      <c r="DL160" s="65"/>
      <c r="DM160" s="65"/>
      <c r="DN160" s="65"/>
      <c r="DO160" s="65"/>
      <c r="DP160" s="65"/>
      <c r="DQ160" s="65"/>
      <c r="DR160" s="134"/>
    </row>
    <row r="161" spans="1:123" s="355" customFormat="1">
      <c r="A161" s="417">
        <f t="shared" si="635"/>
        <v>13</v>
      </c>
      <c r="B161" s="357">
        <v>40</v>
      </c>
      <c r="C161" s="374">
        <v>356</v>
      </c>
      <c r="D161" s="375" t="s">
        <v>750</v>
      </c>
      <c r="E161" s="375" t="s">
        <v>1135</v>
      </c>
      <c r="F161" s="376" t="s">
        <v>49</v>
      </c>
      <c r="G161" s="377"/>
      <c r="H161" s="377"/>
      <c r="I161" s="377"/>
      <c r="J161" s="377"/>
      <c r="K161" s="377"/>
      <c r="L161" s="377"/>
      <c r="M161" s="377"/>
      <c r="N161" s="377"/>
      <c r="O161" s="377"/>
      <c r="P161" s="377"/>
      <c r="Q161" s="377"/>
      <c r="R161" s="377"/>
      <c r="S161" s="377"/>
      <c r="T161" s="377"/>
      <c r="U161" s="377"/>
      <c r="V161" s="377"/>
      <c r="W161" s="377"/>
      <c r="X161" s="377"/>
      <c r="Y161" s="377"/>
      <c r="Z161" s="377"/>
      <c r="AA161" s="377"/>
      <c r="AB161" s="377"/>
      <c r="AC161" s="377"/>
      <c r="AD161" s="377"/>
      <c r="AE161" s="377"/>
      <c r="AF161" s="378"/>
      <c r="AG161" s="377"/>
      <c r="AH161" s="377"/>
      <c r="AI161" s="377"/>
      <c r="AJ161" s="377"/>
      <c r="AK161" s="377"/>
      <c r="AL161" s="377"/>
      <c r="AM161" s="377"/>
      <c r="AN161" s="377"/>
      <c r="AO161" s="377"/>
      <c r="AP161" s="377"/>
      <c r="AQ161" s="377"/>
      <c r="AR161" s="377"/>
      <c r="AS161" s="377"/>
      <c r="AT161" s="377"/>
      <c r="AU161" s="377"/>
      <c r="AV161" s="377"/>
      <c r="AW161" s="377"/>
      <c r="AX161" s="377"/>
      <c r="AY161" s="377"/>
      <c r="AZ161" s="377"/>
      <c r="BA161" s="377"/>
      <c r="BB161" s="377"/>
      <c r="BC161" s="377"/>
      <c r="BD161" s="377"/>
      <c r="BE161" s="377"/>
      <c r="BF161" s="377"/>
      <c r="BG161" s="377"/>
      <c r="BH161" s="377"/>
      <c r="BI161" s="377"/>
      <c r="BJ161" s="377"/>
      <c r="BK161" s="377"/>
      <c r="BL161" s="379"/>
      <c r="BM161" s="377"/>
      <c r="BN161" s="377"/>
      <c r="BO161" s="377"/>
      <c r="BP161" s="377"/>
      <c r="BQ161" s="377"/>
      <c r="BR161" s="377"/>
      <c r="BS161" s="380">
        <v>0.5</v>
      </c>
      <c r="BT161" s="47"/>
      <c r="BU161" s="47"/>
      <c r="BV161" s="47"/>
      <c r="BW161" s="338"/>
      <c r="BX161" s="49"/>
      <c r="BY161" s="47"/>
      <c r="BZ161" s="47"/>
      <c r="CA161" s="47"/>
      <c r="CB161" s="338"/>
      <c r="CC161" s="49"/>
      <c r="CD161" s="107"/>
      <c r="CE161" s="109"/>
      <c r="CF161" s="107"/>
      <c r="CG161" s="52"/>
      <c r="CH161" s="52"/>
      <c r="CI161" s="108"/>
      <c r="CJ161" s="47"/>
      <c r="CK161" s="47"/>
      <c r="CL161" s="47"/>
      <c r="CM161" s="338"/>
      <c r="CN161" s="119"/>
      <c r="CO161" s="47"/>
      <c r="CP161" s="47"/>
      <c r="CQ161" s="47"/>
      <c r="CR161" s="338"/>
      <c r="CS161" s="119"/>
      <c r="CT161" s="107"/>
      <c r="CU161" s="109"/>
      <c r="CV161" s="107"/>
      <c r="CW161" s="52"/>
      <c r="CX161" s="52"/>
      <c r="CY161" s="58"/>
      <c r="CZ161" s="59"/>
      <c r="DA161" s="113"/>
      <c r="DB161" s="61"/>
      <c r="DC161" s="61"/>
      <c r="DD161" s="6"/>
      <c r="DE161" s="63"/>
      <c r="DF161" s="64"/>
      <c r="DG161" s="64"/>
      <c r="DH161" s="16"/>
      <c r="DI161" s="16"/>
      <c r="DJ161" s="65"/>
      <c r="DK161" s="65"/>
      <c r="DL161" s="65"/>
      <c r="DM161" s="65"/>
      <c r="DN161" s="65"/>
      <c r="DO161" s="65"/>
      <c r="DP161" s="65"/>
      <c r="DQ161" s="65"/>
      <c r="DR161" s="134"/>
    </row>
    <row r="162" spans="1:123" s="355" customFormat="1">
      <c r="A162" s="417">
        <f t="shared" si="635"/>
        <v>14</v>
      </c>
      <c r="B162" s="357">
        <v>40</v>
      </c>
      <c r="C162" s="374">
        <v>343</v>
      </c>
      <c r="D162" s="375" t="s">
        <v>672</v>
      </c>
      <c r="E162" s="375" t="s">
        <v>1138</v>
      </c>
      <c r="F162" s="376" t="s">
        <v>49</v>
      </c>
      <c r="G162" s="377"/>
      <c r="H162" s="377"/>
      <c r="I162" s="377"/>
      <c r="J162" s="377"/>
      <c r="K162" s="377"/>
      <c r="L162" s="377"/>
      <c r="M162" s="377"/>
      <c r="N162" s="377"/>
      <c r="O162" s="377"/>
      <c r="P162" s="377"/>
      <c r="Q162" s="377"/>
      <c r="R162" s="377"/>
      <c r="S162" s="377"/>
      <c r="T162" s="377"/>
      <c r="U162" s="377"/>
      <c r="V162" s="377"/>
      <c r="W162" s="377"/>
      <c r="X162" s="377"/>
      <c r="Y162" s="377"/>
      <c r="Z162" s="377"/>
      <c r="AA162" s="377"/>
      <c r="AB162" s="377"/>
      <c r="AC162" s="377"/>
      <c r="AD162" s="377"/>
      <c r="AE162" s="377"/>
      <c r="AF162" s="378"/>
      <c r="AG162" s="377"/>
      <c r="AH162" s="377"/>
      <c r="AI162" s="377"/>
      <c r="AJ162" s="377"/>
      <c r="AK162" s="377"/>
      <c r="AL162" s="377"/>
      <c r="AM162" s="377"/>
      <c r="AN162" s="377"/>
      <c r="AO162" s="377"/>
      <c r="AP162" s="377"/>
      <c r="AQ162" s="377"/>
      <c r="AR162" s="377"/>
      <c r="AS162" s="377"/>
      <c r="AT162" s="377"/>
      <c r="AU162" s="377"/>
      <c r="AV162" s="377"/>
      <c r="AW162" s="377"/>
      <c r="AX162" s="377"/>
      <c r="AY162" s="377"/>
      <c r="AZ162" s="377"/>
      <c r="BA162" s="377"/>
      <c r="BB162" s="377"/>
      <c r="BC162" s="377"/>
      <c r="BD162" s="377"/>
      <c r="BE162" s="377"/>
      <c r="BF162" s="377"/>
      <c r="BG162" s="377"/>
      <c r="BH162" s="377"/>
      <c r="BI162" s="377"/>
      <c r="BJ162" s="377"/>
      <c r="BK162" s="377"/>
      <c r="BL162" s="379"/>
      <c r="BM162" s="377"/>
      <c r="BN162" s="377"/>
      <c r="BO162" s="377"/>
      <c r="BP162" s="377"/>
      <c r="BQ162" s="377"/>
      <c r="BR162" s="377"/>
      <c r="BS162" s="380">
        <v>0.5</v>
      </c>
      <c r="BT162" s="47"/>
      <c r="BU162" s="47"/>
      <c r="BV162" s="47"/>
      <c r="BW162" s="338"/>
      <c r="BX162" s="49"/>
      <c r="BY162" s="47"/>
      <c r="BZ162" s="47"/>
      <c r="CA162" s="47"/>
      <c r="CB162" s="338"/>
      <c r="CC162" s="49"/>
      <c r="CD162" s="107"/>
      <c r="CE162" s="109"/>
      <c r="CF162" s="107"/>
      <c r="CG162" s="52"/>
      <c r="CH162" s="52"/>
      <c r="CI162" s="108"/>
      <c r="CJ162" s="47"/>
      <c r="CK162" s="47"/>
      <c r="CL162" s="47"/>
      <c r="CM162" s="338"/>
      <c r="CN162" s="119"/>
      <c r="CO162" s="47"/>
      <c r="CP162" s="47"/>
      <c r="CQ162" s="47"/>
      <c r="CR162" s="338"/>
      <c r="CS162" s="119"/>
      <c r="CT162" s="107"/>
      <c r="CU162" s="109"/>
      <c r="CV162" s="107"/>
      <c r="CW162" s="52"/>
      <c r="CX162" s="52"/>
      <c r="CY162" s="58"/>
      <c r="CZ162" s="59"/>
      <c r="DA162" s="113"/>
      <c r="DB162" s="61"/>
      <c r="DC162" s="61"/>
      <c r="DD162" s="6"/>
      <c r="DE162" s="63"/>
      <c r="DF162" s="64"/>
      <c r="DG162" s="64"/>
      <c r="DH162" s="16"/>
      <c r="DI162" s="16"/>
      <c r="DJ162" s="65"/>
      <c r="DK162" s="65"/>
      <c r="DL162" s="65"/>
      <c r="DM162" s="65"/>
      <c r="DN162" s="65"/>
      <c r="DO162" s="65"/>
      <c r="DP162" s="65"/>
      <c r="DQ162" s="65"/>
      <c r="DR162" s="134"/>
    </row>
    <row r="163" spans="1:123" s="67" customFormat="1">
      <c r="A163" s="417">
        <f t="shared" si="635"/>
        <v>15</v>
      </c>
      <c r="B163" s="357">
        <v>40</v>
      </c>
      <c r="C163" s="374">
        <v>331</v>
      </c>
      <c r="D163" s="375" t="s">
        <v>1136</v>
      </c>
      <c r="E163" s="375" t="s">
        <v>1137</v>
      </c>
      <c r="F163" s="376" t="s">
        <v>49</v>
      </c>
      <c r="G163" s="377"/>
      <c r="H163" s="377"/>
      <c r="I163" s="377"/>
      <c r="J163" s="377"/>
      <c r="K163" s="377"/>
      <c r="L163" s="377"/>
      <c r="M163" s="377"/>
      <c r="N163" s="377"/>
      <c r="O163" s="377"/>
      <c r="P163" s="377"/>
      <c r="Q163" s="377"/>
      <c r="R163" s="377"/>
      <c r="S163" s="377"/>
      <c r="T163" s="377"/>
      <c r="U163" s="377"/>
      <c r="V163" s="377"/>
      <c r="W163" s="377"/>
      <c r="X163" s="377"/>
      <c r="Y163" s="377"/>
      <c r="Z163" s="377"/>
      <c r="AA163" s="377"/>
      <c r="AB163" s="377"/>
      <c r="AC163" s="377"/>
      <c r="AD163" s="377"/>
      <c r="AE163" s="377"/>
      <c r="AF163" s="378"/>
      <c r="AG163" s="377"/>
      <c r="AH163" s="377"/>
      <c r="AI163" s="377"/>
      <c r="AJ163" s="377"/>
      <c r="AK163" s="377"/>
      <c r="AL163" s="377"/>
      <c r="AM163" s="377"/>
      <c r="AN163" s="377"/>
      <c r="AO163" s="377"/>
      <c r="AP163" s="377"/>
      <c r="AQ163" s="377"/>
      <c r="AR163" s="377"/>
      <c r="AS163" s="377"/>
      <c r="AT163" s="377"/>
      <c r="AU163" s="377"/>
      <c r="AV163" s="377"/>
      <c r="AW163" s="377"/>
      <c r="AX163" s="377"/>
      <c r="AY163" s="377"/>
      <c r="AZ163" s="377"/>
      <c r="BA163" s="377"/>
      <c r="BB163" s="377"/>
      <c r="BC163" s="377"/>
      <c r="BD163" s="377"/>
      <c r="BE163" s="377"/>
      <c r="BF163" s="377"/>
      <c r="BG163" s="377"/>
      <c r="BH163" s="377"/>
      <c r="BI163" s="377"/>
      <c r="BJ163" s="377"/>
      <c r="BK163" s="377"/>
      <c r="BL163" s="379"/>
      <c r="BM163" s="377"/>
      <c r="BN163" s="377"/>
      <c r="BO163" s="377"/>
      <c r="BP163" s="377"/>
      <c r="BQ163" s="377"/>
      <c r="BR163" s="377"/>
      <c r="BS163" s="380">
        <v>0.5</v>
      </c>
      <c r="BT163" s="47"/>
      <c r="BU163" s="47"/>
      <c r="BV163" s="47"/>
      <c r="BW163" s="338"/>
      <c r="BX163" s="49"/>
      <c r="BY163" s="47"/>
      <c r="BZ163" s="47"/>
      <c r="CA163" s="47"/>
      <c r="CB163" s="338"/>
      <c r="CC163" s="49"/>
      <c r="CD163" s="107"/>
      <c r="CE163" s="109"/>
      <c r="CF163" s="107"/>
      <c r="CG163" s="52"/>
      <c r="CH163" s="52"/>
      <c r="CI163" s="108"/>
      <c r="CJ163" s="47"/>
      <c r="CK163" s="47"/>
      <c r="CL163" s="47"/>
      <c r="CM163" s="338"/>
      <c r="CN163" s="119"/>
      <c r="CO163" s="47"/>
      <c r="CP163" s="47"/>
      <c r="CQ163" s="47"/>
      <c r="CR163" s="338"/>
      <c r="CS163" s="119"/>
      <c r="CT163" s="107"/>
      <c r="CU163" s="109"/>
      <c r="CV163" s="107"/>
      <c r="CW163" s="52"/>
      <c r="CX163" s="52"/>
      <c r="CY163" s="58"/>
      <c r="CZ163" s="59"/>
      <c r="DA163" s="113"/>
      <c r="DB163" s="61"/>
      <c r="DC163" s="61"/>
      <c r="DD163" s="6"/>
      <c r="DE163" s="63"/>
      <c r="DF163" s="64"/>
      <c r="DG163" s="64"/>
      <c r="DH163" s="16"/>
      <c r="DI163" s="16"/>
      <c r="DJ163" s="65"/>
      <c r="DK163" s="65"/>
      <c r="DL163" s="65"/>
      <c r="DM163" s="65"/>
      <c r="DN163" s="65"/>
      <c r="DO163" s="65"/>
      <c r="DP163" s="65"/>
      <c r="DQ163" s="65"/>
      <c r="DR163" s="134"/>
      <c r="DS163" s="66"/>
    </row>
    <row r="164" spans="1:123">
      <c r="A164" s="139" t="s">
        <v>7</v>
      </c>
      <c r="B164" s="139">
        <v>20</v>
      </c>
      <c r="C164" s="562" t="s">
        <v>342</v>
      </c>
      <c r="D164" s="514"/>
      <c r="E164" s="514"/>
      <c r="F164" s="515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299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313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2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82">
        <v>20</v>
      </c>
      <c r="DD164" s="172"/>
      <c r="DE164" s="596" t="s">
        <v>86</v>
      </c>
      <c r="DF164" s="172"/>
      <c r="DG164" s="172"/>
      <c r="DH164" s="172"/>
      <c r="DI164" s="172"/>
      <c r="DJ164" s="172"/>
      <c r="DK164" s="172"/>
      <c r="DL164" s="172"/>
      <c r="DM164" s="172"/>
      <c r="DN164" s="172"/>
      <c r="DO164" s="172"/>
      <c r="DP164" s="172"/>
      <c r="DQ164" s="172"/>
      <c r="DR164" s="218"/>
    </row>
    <row r="165" spans="1:123" s="67" customFormat="1">
      <c r="A165" s="212">
        <v>1</v>
      </c>
      <c r="B165" s="43">
        <f>B164</f>
        <v>20</v>
      </c>
      <c r="C165" s="140">
        <v>430</v>
      </c>
      <c r="D165" s="125" t="s">
        <v>340</v>
      </c>
      <c r="E165" s="125" t="s">
        <v>341</v>
      </c>
      <c r="F165" s="286" t="s">
        <v>459</v>
      </c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297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5"/>
      <c r="BI165" s="135"/>
      <c r="BJ165" s="135"/>
      <c r="BK165" s="135"/>
      <c r="BL165" s="311"/>
      <c r="BM165" s="135"/>
      <c r="BN165" s="135"/>
      <c r="BO165" s="135"/>
      <c r="BP165" s="135"/>
      <c r="BQ165" s="135"/>
      <c r="BR165" s="135"/>
      <c r="BS165" s="135"/>
      <c r="BT165" s="135"/>
      <c r="BU165" s="135"/>
      <c r="BV165" s="135"/>
      <c r="BW165" s="135"/>
      <c r="BX165" s="135"/>
      <c r="BY165" s="135"/>
      <c r="BZ165" s="135"/>
      <c r="CA165" s="135"/>
      <c r="CB165" s="135"/>
      <c r="CC165" s="135"/>
      <c r="CD165" s="135"/>
      <c r="CE165" s="135"/>
      <c r="CF165" s="135"/>
      <c r="CG165" s="135"/>
      <c r="CH165" s="135"/>
      <c r="CI165" s="165">
        <v>0.53125</v>
      </c>
      <c r="CJ165" s="166" t="str">
        <f t="shared" ref="CJ165:CJ166" si="636">LEFT(CM165,2)</f>
        <v>14</v>
      </c>
      <c r="CK165" s="166" t="str">
        <f t="shared" ref="CK165:CK166" si="637">MID(CM165,3,2)</f>
        <v>10</v>
      </c>
      <c r="CL165" s="166" t="str">
        <f t="shared" ref="CL165:CL166" si="638">RIGHT(CM165,2)</f>
        <v>34</v>
      </c>
      <c r="CM165" s="167" t="s">
        <v>1046</v>
      </c>
      <c r="CN165" s="168" t="str">
        <f t="shared" ref="CN165:CN166" si="639">CONCATENATE(CJ165&amp;":"&amp;CK165&amp;":"&amp;CL165)</f>
        <v>14:10:34</v>
      </c>
      <c r="CO165" s="166" t="str">
        <f t="shared" ref="CO165:CO166" si="640">LEFT(CR165,2)</f>
        <v>14</v>
      </c>
      <c r="CP165" s="166" t="str">
        <f t="shared" ref="CP165:CP166" si="641">MID(CR165,3,2)</f>
        <v>15</v>
      </c>
      <c r="CQ165" s="166" t="str">
        <f t="shared" ref="CQ165:CQ166" si="642">RIGHT(CR165,2)</f>
        <v>01</v>
      </c>
      <c r="CR165" s="167" t="s">
        <v>1047</v>
      </c>
      <c r="CS165" s="168" t="str">
        <f t="shared" ref="CS165:CS166" si="643">CONCATENATE(CO165&amp;":"&amp;CP165&amp;":"&amp;CQ165)</f>
        <v>14:15:01</v>
      </c>
      <c r="CT165" s="169">
        <f t="shared" ref="CT165:CT166" si="644">CN165-CI165</f>
        <v>5.9421296296296333E-2</v>
      </c>
      <c r="CU165" s="170">
        <f t="shared" ref="CU165:CU166" si="645">CS165-CN165</f>
        <v>3.0902777777777057E-3</v>
      </c>
      <c r="CV165" s="169">
        <f t="shared" ref="CV165:CV166" si="646">CS165-CN165+CT165</f>
        <v>6.2511574074074039E-2</v>
      </c>
      <c r="CW165" s="52">
        <f t="shared" ref="CW165:CW166" si="647">$CI$3/(MINUTE(CT165)/60+HOUR(CT165)+SECOND(CT165)/3600)</f>
        <v>14.024152707440592</v>
      </c>
      <c r="CX165" s="52">
        <f t="shared" ref="CX165:CX166" si="648">$CI$3/(MINUTE(CV165)/60+HOUR(CV165)+SECOND(CV165)/3600)</f>
        <v>13.330864654693574</v>
      </c>
      <c r="CY165" s="120"/>
      <c r="CZ165" s="121">
        <f>$DC$164/(MINUTE(DC165)/60+HOUR(DC165)+SECOND(DC165)/3600)</f>
        <v>13.330864654693574</v>
      </c>
      <c r="DA165" s="171"/>
      <c r="DB165" s="61">
        <f t="shared" ref="DB165:DB166" si="649">R165+AH165+AX165+BN165+CD165+CT165</f>
        <v>5.9421296296296333E-2</v>
      </c>
      <c r="DC165" s="61">
        <f t="shared" ref="DC165:DC166" si="650">T165+AJ165+AZ165+BP165+CF165+CV165</f>
        <v>6.2511574074074039E-2</v>
      </c>
      <c r="DD165" s="6"/>
      <c r="DE165" s="63">
        <v>20</v>
      </c>
      <c r="DF165" s="64">
        <f t="shared" ref="DF165:DG166" si="651">MINUTE(DB165)/60+HOUR(DB165)+SECOND(DB165)/3600</f>
        <v>1.4261111111111111</v>
      </c>
      <c r="DG165" s="64">
        <f t="shared" si="651"/>
        <v>1.5002777777777778</v>
      </c>
      <c r="DH165" s="16">
        <v>200</v>
      </c>
      <c r="DI165" s="16">
        <f>-(SECOND(CS165-$CS$165)/60+MINUTE(CS165-$CS$165)+HOUR(CS165-$CS$165)*60)</f>
        <v>0</v>
      </c>
      <c r="DJ165" s="65">
        <f t="shared" si="609"/>
        <v>220</v>
      </c>
      <c r="DK165" s="65">
        <f t="shared" ref="DK165" si="652">IF(BX165&gt;$DE$148,0,DJ165)</f>
        <v>220</v>
      </c>
      <c r="DL165" s="65">
        <f t="shared" ref="DL165" si="653">IF((S165&gt;$DM$7),0,DK165)</f>
        <v>220</v>
      </c>
      <c r="DM165" s="65">
        <f t="shared" ref="DM165" si="654">IF((AI165&gt;$DN$7),0,DK165)</f>
        <v>220</v>
      </c>
      <c r="DN165" s="65">
        <f t="shared" ref="DN165" si="655">IF((AY165&gt;$DN$7),0,DK165)</f>
        <v>220</v>
      </c>
      <c r="DO165" s="65">
        <f t="shared" ref="DO165" si="656">IF((BO165&gt;$DN$7),0,DK165)</f>
        <v>220</v>
      </c>
      <c r="DP165" s="65">
        <f t="shared" ref="DP165" si="657">IF((CE165&gt;$DM$7),0,DK165)</f>
        <v>220</v>
      </c>
      <c r="DQ165" s="65">
        <f t="shared" ref="DQ165" si="658">IF((CU165&gt;$DM$7),0,DK165)</f>
        <v>220</v>
      </c>
      <c r="DR165" s="134">
        <f>DK165*DQ165/DQ165</f>
        <v>220</v>
      </c>
      <c r="DS165" s="66"/>
    </row>
    <row r="166" spans="1:123" s="67" customFormat="1">
      <c r="A166" s="212">
        <v>2</v>
      </c>
      <c r="B166" s="43">
        <v>20</v>
      </c>
      <c r="C166" s="115">
        <v>35</v>
      </c>
      <c r="D166" s="125" t="s">
        <v>1042</v>
      </c>
      <c r="E166" s="125" t="s">
        <v>1043</v>
      </c>
      <c r="F166" s="286" t="s">
        <v>459</v>
      </c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298"/>
      <c r="AG166" s="137"/>
      <c r="AH166" s="137"/>
      <c r="AI166" s="137"/>
      <c r="AJ166" s="137"/>
      <c r="AK166" s="137"/>
      <c r="AL166" s="137"/>
      <c r="AM166" s="137"/>
      <c r="AN166" s="137"/>
      <c r="AO166" s="137"/>
      <c r="AP166" s="137"/>
      <c r="AQ166" s="137"/>
      <c r="AR166" s="137"/>
      <c r="AS166" s="137"/>
      <c r="AT166" s="137"/>
      <c r="AU166" s="137"/>
      <c r="AV166" s="137"/>
      <c r="AW166" s="137"/>
      <c r="AX166" s="137"/>
      <c r="AY166" s="137"/>
      <c r="AZ166" s="137"/>
      <c r="BA166" s="137"/>
      <c r="BB166" s="137"/>
      <c r="BC166" s="137"/>
      <c r="BD166" s="137"/>
      <c r="BE166" s="137"/>
      <c r="BF166" s="137"/>
      <c r="BG166" s="137"/>
      <c r="BH166" s="137"/>
      <c r="BI166" s="137"/>
      <c r="BJ166" s="137"/>
      <c r="BK166" s="137"/>
      <c r="BL166" s="312"/>
      <c r="BM166" s="137"/>
      <c r="BN166" s="137"/>
      <c r="BO166" s="137"/>
      <c r="BP166" s="137"/>
      <c r="BQ166" s="137"/>
      <c r="BR166" s="137"/>
      <c r="BS166" s="137"/>
      <c r="BT166" s="137"/>
      <c r="BU166" s="137"/>
      <c r="BV166" s="137"/>
      <c r="BW166" s="137"/>
      <c r="BX166" s="137"/>
      <c r="BY166" s="137"/>
      <c r="BZ166" s="137"/>
      <c r="CA166" s="137"/>
      <c r="CB166" s="137"/>
      <c r="CC166" s="137"/>
      <c r="CD166" s="137"/>
      <c r="CE166" s="137"/>
      <c r="CF166" s="137"/>
      <c r="CG166" s="137"/>
      <c r="CH166" s="137"/>
      <c r="CI166" s="165">
        <v>0.53125</v>
      </c>
      <c r="CJ166" s="47" t="str">
        <f t="shared" si="636"/>
        <v>14</v>
      </c>
      <c r="CK166" s="47" t="str">
        <f t="shared" si="637"/>
        <v>15</v>
      </c>
      <c r="CL166" s="47" t="str">
        <f t="shared" si="638"/>
        <v>44</v>
      </c>
      <c r="CM166" s="48" t="s">
        <v>1044</v>
      </c>
      <c r="CN166" s="49" t="str">
        <f t="shared" si="639"/>
        <v>14:15:44</v>
      </c>
      <c r="CO166" s="47" t="str">
        <f t="shared" si="640"/>
        <v>14</v>
      </c>
      <c r="CP166" s="47" t="str">
        <f t="shared" si="641"/>
        <v>23</v>
      </c>
      <c r="CQ166" s="47" t="str">
        <f t="shared" si="642"/>
        <v>17</v>
      </c>
      <c r="CR166" s="48" t="s">
        <v>1045</v>
      </c>
      <c r="CS166" s="49" t="str">
        <f t="shared" si="643"/>
        <v>14:23:17</v>
      </c>
      <c r="CT166" s="107">
        <f t="shared" si="644"/>
        <v>6.3009259259259265E-2</v>
      </c>
      <c r="CU166" s="109">
        <f t="shared" si="645"/>
        <v>5.243055555555487E-3</v>
      </c>
      <c r="CV166" s="107">
        <f t="shared" si="646"/>
        <v>6.8252314814814752E-2</v>
      </c>
      <c r="CW166" s="52">
        <f t="shared" si="647"/>
        <v>13.22556943423953</v>
      </c>
      <c r="CX166" s="52">
        <f t="shared" si="648"/>
        <v>12.209598100729185</v>
      </c>
      <c r="CY166" s="58"/>
      <c r="CZ166" s="59">
        <f>$DC$164/(MINUTE(DC166)/60+HOUR(DC166)+SECOND(DC166)/3600)</f>
        <v>12.209598100729185</v>
      </c>
      <c r="DA166" s="60"/>
      <c r="DB166" s="61">
        <f t="shared" si="649"/>
        <v>6.3009259259259265E-2</v>
      </c>
      <c r="DC166" s="61">
        <f t="shared" si="650"/>
        <v>6.8252314814814752E-2</v>
      </c>
      <c r="DD166" s="6"/>
      <c r="DE166" s="123">
        <v>20</v>
      </c>
      <c r="DF166" s="64">
        <f t="shared" si="651"/>
        <v>1.5122222222222221</v>
      </c>
      <c r="DG166" s="64">
        <f t="shared" si="651"/>
        <v>1.6380555555555556</v>
      </c>
      <c r="DH166" s="16">
        <f>DH165-5</f>
        <v>195</v>
      </c>
      <c r="DI166" s="16">
        <f>-(SECOND(CS166-$CS$165)/60+MINUTE(CS166-$CS$165)+HOUR(CS166-$CS$165)*60)</f>
        <v>-8.2666666666666675</v>
      </c>
      <c r="DJ166" s="65">
        <f>IF((DE166+DH166+DI166)&lt;DE166,DE166,DE166+DH166+DI166)</f>
        <v>206.73333333333332</v>
      </c>
      <c r="DK166" s="65">
        <f t="shared" ref="DK166" si="659">IF(BX166&gt;$DE$148,0,DJ166)</f>
        <v>206.73333333333332</v>
      </c>
      <c r="DL166" s="65">
        <f t="shared" ref="DL166" si="660">IF((S166&gt;$DM$7),0,DK166)</f>
        <v>206.73333333333332</v>
      </c>
      <c r="DM166" s="65">
        <f t="shared" ref="DM166" si="661">IF((AI166&gt;$DN$7),0,DK166)</f>
        <v>206.73333333333332</v>
      </c>
      <c r="DN166" s="65">
        <f t="shared" ref="DN166" si="662">IF((AY166&gt;$DN$7),0,DK166)</f>
        <v>206.73333333333332</v>
      </c>
      <c r="DO166" s="65">
        <f t="shared" ref="DO166" si="663">IF((BO166&gt;$DN$7),0,DK166)</f>
        <v>206.73333333333332</v>
      </c>
      <c r="DP166" s="65">
        <f t="shared" ref="DP166" si="664">IF((CE166&gt;$DM$7),0,DK166)</f>
        <v>206.73333333333332</v>
      </c>
      <c r="DQ166" s="65">
        <f t="shared" ref="DQ166" si="665">IF((CU166&gt;$DM$7),0,DK166)</f>
        <v>206.73333333333332</v>
      </c>
      <c r="DR166" s="134">
        <f>DK166*DQ166/DQ166</f>
        <v>206.73333333333332</v>
      </c>
      <c r="DS166" s="66"/>
    </row>
    <row r="167" spans="1:123">
      <c r="A167" s="534" t="s">
        <v>76</v>
      </c>
      <c r="B167" s="535"/>
      <c r="C167" s="141">
        <f>A166+A163+A147+A107+A83+A98+A74+A60+A39+A24+A20+A13+A183+A188</f>
        <v>156</v>
      </c>
      <c r="D167" s="142"/>
      <c r="E167" s="143"/>
      <c r="F167" s="143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298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7"/>
      <c r="BB167" s="137"/>
      <c r="BC167" s="146"/>
      <c r="BD167" s="146"/>
      <c r="BE167" s="146"/>
      <c r="BF167" s="146"/>
      <c r="BG167" s="147"/>
      <c r="BH167" s="147"/>
      <c r="BI167" s="147"/>
      <c r="BJ167" s="147"/>
      <c r="BK167" s="147"/>
      <c r="BL167" s="314"/>
      <c r="BM167" s="147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7"/>
      <c r="BX167" s="147"/>
      <c r="BY167" s="147"/>
      <c r="BZ167" s="147"/>
      <c r="CA167" s="147"/>
      <c r="CB167" s="147"/>
      <c r="CC167" s="147"/>
      <c r="CD167" s="146"/>
      <c r="CE167" s="146"/>
      <c r="CF167" s="146"/>
      <c r="CG167" s="146"/>
      <c r="CH167" s="146"/>
      <c r="CI167" s="146"/>
      <c r="CJ167" s="146"/>
      <c r="CK167" s="146"/>
      <c r="CL167" s="146"/>
      <c r="CM167" s="148"/>
      <c r="CN167" s="149"/>
      <c r="CO167" s="149"/>
      <c r="CP167" s="149"/>
      <c r="CQ167" s="149"/>
      <c r="CR167" s="148"/>
      <c r="CS167" s="149"/>
      <c r="CT167" s="146"/>
      <c r="CU167" s="146"/>
      <c r="CV167" s="146"/>
      <c r="CW167" s="146"/>
      <c r="CX167" s="146"/>
      <c r="CY167" s="146"/>
      <c r="CZ167" s="404"/>
      <c r="DA167" s="146"/>
      <c r="DB167" s="150"/>
      <c r="DC167" s="150"/>
      <c r="DD167" s="437"/>
      <c r="DE167" s="437"/>
      <c r="DF167" s="437"/>
      <c r="DG167" s="437"/>
      <c r="DH167" s="437"/>
      <c r="DI167" s="437"/>
      <c r="DJ167" s="151"/>
      <c r="DK167" s="437"/>
      <c r="DL167" s="437"/>
      <c r="DM167" s="437"/>
      <c r="DN167" s="437"/>
      <c r="DO167" s="437"/>
      <c r="DP167" s="437"/>
      <c r="DQ167" s="437"/>
      <c r="DR167" s="437"/>
    </row>
    <row r="168" spans="1:123">
      <c r="A168" s="536" t="s">
        <v>77</v>
      </c>
      <c r="B168" s="537"/>
      <c r="C168" s="152">
        <f>A13+A17+A22+A35+A51+A70+A81+A92+A104+A136+A158+A166</f>
        <v>97</v>
      </c>
      <c r="D168" s="142"/>
      <c r="E168" s="143"/>
      <c r="F168" s="143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298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46"/>
      <c r="BD168" s="146"/>
      <c r="BE168" s="146"/>
      <c r="BF168" s="146"/>
      <c r="BG168" s="147"/>
      <c r="BH168" s="147"/>
      <c r="BI168" s="147"/>
      <c r="BJ168" s="147"/>
      <c r="BK168" s="147"/>
      <c r="BL168" s="314"/>
      <c r="BM168" s="147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7"/>
      <c r="BX168" s="147"/>
      <c r="BY168" s="147"/>
      <c r="BZ168" s="147"/>
      <c r="CA168" s="147"/>
      <c r="CB168" s="147"/>
      <c r="CC168" s="147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8"/>
      <c r="CN168" s="149"/>
      <c r="CO168" s="149"/>
      <c r="CP168" s="149"/>
      <c r="CQ168" s="149"/>
      <c r="CR168" s="148"/>
      <c r="CS168" s="149"/>
      <c r="CT168" s="146"/>
      <c r="CU168" s="146"/>
      <c r="CV168" s="146"/>
      <c r="CW168" s="146"/>
      <c r="CX168" s="146"/>
      <c r="CY168" s="146"/>
      <c r="CZ168" s="404"/>
      <c r="DA168" s="146"/>
      <c r="DB168" s="150"/>
      <c r="DC168" s="150"/>
      <c r="DD168" s="437"/>
      <c r="DE168" s="437"/>
      <c r="DF168" s="437"/>
      <c r="DG168" s="437"/>
      <c r="DH168" s="437"/>
      <c r="DI168" s="437"/>
      <c r="DJ168" s="151"/>
      <c r="DK168" s="437"/>
      <c r="DL168" s="437"/>
      <c r="DM168" s="437"/>
      <c r="DN168" s="437"/>
      <c r="DO168" s="437"/>
      <c r="DP168" s="437"/>
      <c r="DQ168" s="437"/>
      <c r="DR168" s="437"/>
    </row>
    <row r="169" spans="1:123" ht="13.5" thickBot="1">
      <c r="A169" s="538" t="s">
        <v>78</v>
      </c>
      <c r="B169" s="539"/>
      <c r="C169" s="153">
        <f>100%-C168/C167</f>
        <v>0.37820512820512819</v>
      </c>
      <c r="D169" s="154"/>
      <c r="E169" s="143"/>
      <c r="F169" s="143"/>
      <c r="G169" s="144"/>
      <c r="H169" s="144"/>
      <c r="I169" s="144"/>
      <c r="J169" s="144"/>
      <c r="K169" s="145"/>
      <c r="L169" s="145"/>
      <c r="M169" s="145"/>
      <c r="N169" s="145"/>
      <c r="O169" s="145"/>
      <c r="P169" s="145"/>
      <c r="Q169" s="145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7"/>
      <c r="AB169" s="147"/>
      <c r="AC169" s="147"/>
      <c r="AD169" s="147"/>
      <c r="AE169" s="147"/>
      <c r="AF169" s="300"/>
      <c r="AG169" s="147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7"/>
      <c r="AR169" s="147"/>
      <c r="AS169" s="147"/>
      <c r="AT169" s="147"/>
      <c r="AU169" s="147"/>
      <c r="AV169" s="147"/>
      <c r="AW169" s="147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7"/>
      <c r="BH169" s="147"/>
      <c r="BI169" s="147"/>
      <c r="BJ169" s="147"/>
      <c r="BK169" s="147"/>
      <c r="BL169" s="314"/>
      <c r="BM169" s="147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7"/>
      <c r="BX169" s="147"/>
      <c r="BY169" s="147"/>
      <c r="BZ169" s="147"/>
      <c r="CA169" s="147"/>
      <c r="CB169" s="147"/>
      <c r="CC169" s="147"/>
      <c r="CD169" s="146"/>
      <c r="CE169" s="146"/>
      <c r="CF169" s="146"/>
      <c r="CG169" s="146"/>
      <c r="CH169" s="146"/>
      <c r="CI169" s="146"/>
      <c r="CJ169" s="146"/>
      <c r="CK169" s="146"/>
      <c r="CL169" s="146"/>
      <c r="CM169" s="148"/>
      <c r="CN169" s="149"/>
      <c r="CO169" s="149"/>
      <c r="CP169" s="149"/>
      <c r="CQ169" s="149"/>
      <c r="CR169" s="148"/>
      <c r="CS169" s="149"/>
      <c r="CT169" s="146"/>
      <c r="CU169" s="146"/>
      <c r="CV169" s="146"/>
      <c r="CW169" s="146"/>
      <c r="CX169" s="146"/>
      <c r="CY169" s="146"/>
      <c r="CZ169" s="404"/>
      <c r="DA169" s="146"/>
      <c r="DB169" s="150"/>
      <c r="DC169" s="150"/>
      <c r="DD169" s="437"/>
      <c r="DE169" s="437"/>
      <c r="DF169" s="437"/>
      <c r="DG169" s="437"/>
      <c r="DH169" s="437"/>
      <c r="DI169" s="437"/>
      <c r="DJ169" s="151"/>
      <c r="DK169" s="437"/>
      <c r="DL169" s="437"/>
      <c r="DM169" s="437"/>
      <c r="DN169" s="437"/>
      <c r="DO169" s="437"/>
      <c r="DP169" s="437"/>
      <c r="DQ169" s="437"/>
      <c r="DR169" s="437"/>
      <c r="DS169" s="155"/>
    </row>
    <row r="170" spans="1:123" ht="13.5" thickBot="1">
      <c r="B170" s="156"/>
      <c r="CZ170" s="405"/>
    </row>
    <row r="171" spans="1:123">
      <c r="A171" s="540" t="s">
        <v>79</v>
      </c>
      <c r="B171" s="541"/>
      <c r="C171" s="541"/>
      <c r="D171" s="541"/>
      <c r="E171" s="541"/>
      <c r="F171" s="542"/>
      <c r="CZ171" s="405"/>
    </row>
    <row r="172" spans="1:123">
      <c r="A172" s="531" t="s">
        <v>87</v>
      </c>
      <c r="B172" s="532"/>
      <c r="C172" s="532"/>
      <c r="D172" s="532"/>
      <c r="E172" s="532"/>
      <c r="F172" s="533"/>
      <c r="CZ172" s="405"/>
    </row>
    <row r="173" spans="1:123">
      <c r="A173" s="531" t="s">
        <v>80</v>
      </c>
      <c r="B173" s="532"/>
      <c r="C173" s="532"/>
      <c r="D173" s="532"/>
      <c r="E173" s="532"/>
      <c r="F173" s="533"/>
      <c r="CZ173" s="405"/>
    </row>
    <row r="174" spans="1:123">
      <c r="A174" s="531" t="s">
        <v>88</v>
      </c>
      <c r="B174" s="532"/>
      <c r="C174" s="532"/>
      <c r="D174" s="532"/>
      <c r="E174" s="532"/>
      <c r="F174" s="533"/>
      <c r="CZ174" s="405"/>
    </row>
    <row r="175" spans="1:123">
      <c r="A175" s="531" t="s">
        <v>89</v>
      </c>
      <c r="B175" s="532"/>
      <c r="C175" s="532"/>
      <c r="D175" s="532"/>
      <c r="E175" s="532"/>
      <c r="F175" s="533"/>
      <c r="CZ175" s="405"/>
    </row>
    <row r="176" spans="1:123">
      <c r="CZ176" s="405"/>
    </row>
    <row r="177" spans="1:123">
      <c r="CZ177" s="405"/>
    </row>
    <row r="178" spans="1:123">
      <c r="A178" s="132" t="s">
        <v>7</v>
      </c>
      <c r="B178" s="132">
        <v>40</v>
      </c>
      <c r="C178" s="552" t="s">
        <v>1153</v>
      </c>
      <c r="D178" s="439"/>
      <c r="E178" s="439"/>
      <c r="F178" s="44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296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180"/>
      <c r="AT178" s="180"/>
      <c r="AU178" s="180"/>
      <c r="AV178" s="180"/>
      <c r="AW178" s="180"/>
      <c r="AX178" s="180"/>
      <c r="AY178" s="180"/>
      <c r="AZ178" s="180"/>
      <c r="BA178" s="180"/>
      <c r="BB178" s="180"/>
      <c r="BC178" s="180"/>
      <c r="BD178" s="180"/>
      <c r="BE178" s="180"/>
      <c r="BF178" s="180"/>
      <c r="BG178" s="180"/>
      <c r="BH178" s="180"/>
      <c r="BI178" s="180"/>
      <c r="BJ178" s="180"/>
      <c r="BK178" s="180"/>
      <c r="BL178" s="310"/>
      <c r="BM178" s="180"/>
      <c r="BN178" s="180"/>
      <c r="BO178" s="180"/>
      <c r="BP178" s="180"/>
      <c r="BQ178" s="180"/>
      <c r="BR178" s="180"/>
      <c r="BS178" s="180"/>
      <c r="BT178" s="180"/>
      <c r="BU178" s="180"/>
      <c r="BV178" s="180"/>
      <c r="BW178" s="180"/>
      <c r="BX178" s="180"/>
      <c r="BY178" s="180"/>
      <c r="BZ178" s="180"/>
      <c r="CA178" s="180"/>
      <c r="CB178" s="180"/>
      <c r="CC178" s="180"/>
      <c r="CD178" s="180"/>
      <c r="CE178" s="180"/>
      <c r="CF178" s="180"/>
      <c r="CG178" s="180"/>
      <c r="CH178" s="180"/>
      <c r="CI178" s="180"/>
      <c r="CJ178" s="180"/>
      <c r="CK178" s="180"/>
      <c r="CL178" s="180"/>
      <c r="CM178" s="180"/>
      <c r="CN178" s="180"/>
      <c r="CO178" s="180"/>
      <c r="CP178" s="180"/>
      <c r="CQ178" s="180"/>
      <c r="CR178" s="180"/>
      <c r="CS178" s="180"/>
      <c r="CT178" s="180"/>
      <c r="CU178" s="180"/>
      <c r="CV178" s="180"/>
      <c r="CW178" s="180"/>
      <c r="CX178" s="180"/>
      <c r="CY178" s="180"/>
      <c r="CZ178" s="403"/>
      <c r="DA178" s="180"/>
      <c r="DB178" s="180"/>
      <c r="DC178" s="132">
        <v>40</v>
      </c>
      <c r="DD178" s="180"/>
      <c r="DE178" s="133" t="s">
        <v>83</v>
      </c>
    </row>
    <row r="179" spans="1:123" s="67" customFormat="1">
      <c r="A179" s="212">
        <v>1</v>
      </c>
      <c r="B179" s="80">
        <f t="shared" ref="B179:B183" si="666">B178</f>
        <v>40</v>
      </c>
      <c r="C179" s="115">
        <v>420</v>
      </c>
      <c r="D179" s="114" t="s">
        <v>451</v>
      </c>
      <c r="E179" s="114" t="s">
        <v>452</v>
      </c>
      <c r="F179" s="128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297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  <c r="BI179" s="135"/>
      <c r="BJ179" s="135"/>
      <c r="BK179" s="135"/>
      <c r="BL179" s="311"/>
      <c r="BM179" s="135"/>
      <c r="BN179" s="135"/>
      <c r="BO179" s="135"/>
      <c r="BP179" s="135"/>
      <c r="BQ179" s="135"/>
      <c r="BR179" s="135"/>
      <c r="BS179" s="136">
        <v>0.46875</v>
      </c>
      <c r="BT179" s="47" t="str">
        <f t="shared" ref="BT179:BT183" si="667">LEFT(BW179,2)</f>
        <v>12</v>
      </c>
      <c r="BU179" s="47" t="str">
        <f t="shared" ref="BU179:BU183" si="668">MID(BW179,3,2)</f>
        <v>36</v>
      </c>
      <c r="BV179" s="47" t="str">
        <f t="shared" ref="BV179:BV183" si="669">RIGHT(BW179,2)</f>
        <v>16</v>
      </c>
      <c r="BW179" s="48" t="s">
        <v>1055</v>
      </c>
      <c r="BX179" s="49" t="str">
        <f t="shared" ref="BX179:BX183" si="670">CONCATENATE(BT179&amp;":"&amp;BU179&amp;":"&amp;BV179)</f>
        <v>12:36:16</v>
      </c>
      <c r="BY179" s="47" t="str">
        <f t="shared" ref="BY179:BY183" si="671">LEFT(CB179,2)</f>
        <v>12</v>
      </c>
      <c r="BZ179" s="47" t="str">
        <f t="shared" ref="BZ179:BZ183" si="672">MID(CB179,3,2)</f>
        <v>41</v>
      </c>
      <c r="CA179" s="47" t="str">
        <f t="shared" ref="CA179:CA183" si="673">RIGHT(CB179,2)</f>
        <v>57</v>
      </c>
      <c r="CB179" s="48" t="s">
        <v>1059</v>
      </c>
      <c r="CC179" s="49" t="str">
        <f t="shared" ref="CC179:CC183" si="674">CONCATENATE(BY179&amp;":"&amp;BZ179&amp;":"&amp;CA179)</f>
        <v>12:41:57</v>
      </c>
      <c r="CD179" s="107">
        <f t="shared" ref="CD179:CD183" si="675">BX179-BS179</f>
        <v>5.6435185185185199E-2</v>
      </c>
      <c r="CE179" s="109">
        <f t="shared" ref="CE179:CE183" si="676">CC179-BX179</f>
        <v>3.9467592592592471E-3</v>
      </c>
      <c r="CF179" s="107">
        <f t="shared" ref="CF179:CF183" si="677">CC179-BX179+CD179</f>
        <v>6.0381944444444446E-2</v>
      </c>
      <c r="CG179" s="52">
        <f>$BS$3/(MINUTE(CD179)/60+HOUR(CD179)+SECOND(CD179)/3600)</f>
        <v>14.766201804757998</v>
      </c>
      <c r="CH179" s="52">
        <f t="shared" ref="CH179:CH183" si="678">$BS$3/(MINUTE(CF179)/60+HOUR(CF179)+SECOND(CF179)/3600)</f>
        <v>13.801035077630821</v>
      </c>
      <c r="CI179" s="108">
        <f>CC179+"0:30"</f>
        <v>0.54996527777777782</v>
      </c>
      <c r="CJ179" s="47" t="str">
        <f t="shared" ref="CJ179:CJ183" si="679">LEFT(CM179,2)</f>
        <v>14</v>
      </c>
      <c r="CK179" s="47" t="str">
        <f t="shared" ref="CK179:CK183" si="680">MID(CM179,3,2)</f>
        <v>29</v>
      </c>
      <c r="CL179" s="47" t="str">
        <f t="shared" ref="CL179:CL183" si="681">RIGHT(CM179,2)</f>
        <v>19</v>
      </c>
      <c r="CM179" s="48" t="s">
        <v>1060</v>
      </c>
      <c r="CN179" s="119" t="str">
        <f t="shared" ref="CN179:CN183" si="682">CONCATENATE(CJ179&amp;":"&amp;CK179&amp;":"&amp;CL179)</f>
        <v>14:29:19</v>
      </c>
      <c r="CO179" s="47" t="str">
        <f t="shared" ref="CO179:CO183" si="683">LEFT(CR179,2)</f>
        <v>14</v>
      </c>
      <c r="CP179" s="47" t="str">
        <f t="shared" ref="CP179:CP183" si="684">MID(CR179,3,2)</f>
        <v>40</v>
      </c>
      <c r="CQ179" s="47" t="str">
        <f t="shared" ref="CQ179:CQ183" si="685">RIGHT(CR179,2)</f>
        <v>38</v>
      </c>
      <c r="CR179" s="48" t="s">
        <v>1061</v>
      </c>
      <c r="CS179" s="119" t="str">
        <f t="shared" ref="CS179:CS183" si="686">CONCATENATE(CO179&amp;":"&amp;CP179&amp;":"&amp;CQ179)</f>
        <v>14:40:38</v>
      </c>
      <c r="CT179" s="107">
        <f t="shared" ref="CT179:CT183" si="687">CN179-CI179</f>
        <v>5.3726851851851887E-2</v>
      </c>
      <c r="CU179" s="109">
        <f t="shared" ref="CU179:CU183" si="688">CS179-CN179</f>
        <v>7.8587962962961555E-3</v>
      </c>
      <c r="CV179" s="107">
        <f t="shared" ref="CV179:CV183" si="689">CS179-CN179+CT179</f>
        <v>6.1585648148148042E-2</v>
      </c>
      <c r="CW179" s="52">
        <f>$CI$3/(MINUTE(CT179)/60+HOUR(CT179)+SECOND(CT179)/3600)</f>
        <v>15.510555794915986</v>
      </c>
      <c r="CX179" s="52">
        <f>$CI$3/(MINUTE(CV179)/60+HOUR(CV179)+SECOND(CV179)/3600)</f>
        <v>13.531291110693477</v>
      </c>
      <c r="CY179" s="58"/>
      <c r="CZ179" s="59">
        <f>$DC$108/(MINUTE(DC179)/60+HOUR(DC179)+SECOND(DC179)/3600)</f>
        <v>13.664832036439554</v>
      </c>
      <c r="DA179" s="113">
        <f>$DC$108/(MINUTE(DB179)/60+HOUR(DB179)+SECOND(DB179)/3600)</f>
        <v>15.129228829586049</v>
      </c>
      <c r="DB179" s="61">
        <f t="shared" ref="DB179:DB183" si="690">R179+AH179+AX179+BN179+CD179+CT179</f>
        <v>0.11016203703703709</v>
      </c>
      <c r="DC179" s="61">
        <f t="shared" ref="DC179:DC183" si="691">T179+AJ179+AZ179+BP179+CF179+CV179</f>
        <v>0.12196759259259249</v>
      </c>
      <c r="DD179" s="6"/>
      <c r="DE179" s="63">
        <v>40</v>
      </c>
      <c r="DF179" s="9"/>
      <c r="DG179" s="9"/>
      <c r="DH179" s="9"/>
      <c r="DI179" s="9"/>
      <c r="DJ179" s="162"/>
      <c r="DK179" s="9"/>
      <c r="DL179" s="9"/>
      <c r="DM179" s="9"/>
      <c r="DN179" s="9"/>
      <c r="DO179" s="9"/>
      <c r="DP179" s="9"/>
      <c r="DQ179" s="9"/>
      <c r="DR179" s="9"/>
      <c r="DS179" s="10"/>
    </row>
    <row r="180" spans="1:123" s="67" customFormat="1">
      <c r="A180" s="212">
        <f>A179+1</f>
        <v>2</v>
      </c>
      <c r="B180" s="80">
        <f t="shared" si="666"/>
        <v>40</v>
      </c>
      <c r="C180" s="115">
        <v>2</v>
      </c>
      <c r="D180" s="114" t="s">
        <v>453</v>
      </c>
      <c r="E180" s="114" t="s">
        <v>454</v>
      </c>
      <c r="F180" s="128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297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  <c r="AV180" s="135"/>
      <c r="AW180" s="135"/>
      <c r="AX180" s="135"/>
      <c r="AY180" s="135"/>
      <c r="AZ180" s="135"/>
      <c r="BA180" s="135"/>
      <c r="BB180" s="135"/>
      <c r="BC180" s="135"/>
      <c r="BD180" s="135"/>
      <c r="BE180" s="135"/>
      <c r="BF180" s="135"/>
      <c r="BG180" s="135"/>
      <c r="BH180" s="135"/>
      <c r="BI180" s="135"/>
      <c r="BJ180" s="135"/>
      <c r="BK180" s="135"/>
      <c r="BL180" s="311"/>
      <c r="BM180" s="135"/>
      <c r="BN180" s="135"/>
      <c r="BO180" s="135"/>
      <c r="BP180" s="135"/>
      <c r="BQ180" s="135"/>
      <c r="BR180" s="135"/>
      <c r="BS180" s="136">
        <f t="shared" ref="BS180:BS183" si="692">BS179</f>
        <v>0.46875</v>
      </c>
      <c r="BT180" s="47" t="str">
        <f t="shared" si="667"/>
        <v>12</v>
      </c>
      <c r="BU180" s="47" t="str">
        <f t="shared" si="668"/>
        <v>57</v>
      </c>
      <c r="BV180" s="47" t="str">
        <f t="shared" si="669"/>
        <v>41</v>
      </c>
      <c r="BW180" s="48" t="s">
        <v>1051</v>
      </c>
      <c r="BX180" s="49" t="str">
        <f t="shared" si="670"/>
        <v>12:57:41</v>
      </c>
      <c r="BY180" s="47" t="str">
        <f t="shared" si="671"/>
        <v>13</v>
      </c>
      <c r="BZ180" s="47" t="str">
        <f t="shared" si="672"/>
        <v>01</v>
      </c>
      <c r="CA180" s="47" t="str">
        <f t="shared" si="673"/>
        <v>20</v>
      </c>
      <c r="CB180" s="48" t="s">
        <v>1052</v>
      </c>
      <c r="CC180" s="49" t="str">
        <f t="shared" si="674"/>
        <v>13:01:20</v>
      </c>
      <c r="CD180" s="107">
        <f t="shared" si="675"/>
        <v>7.1307870370370341E-2</v>
      </c>
      <c r="CE180" s="109">
        <f t="shared" si="676"/>
        <v>2.5347222222222854E-3</v>
      </c>
      <c r="CF180" s="107">
        <f t="shared" si="677"/>
        <v>7.3842592592592626E-2</v>
      </c>
      <c r="CG180" s="52">
        <f t="shared" ref="CG180:CG183" si="693">$BS$3/(MINUTE(CD180)/60+HOUR(CD180)+SECOND(CD180)/3600)</f>
        <v>11.686414543093655</v>
      </c>
      <c r="CH180" s="52">
        <f t="shared" si="678"/>
        <v>11.285266457680251</v>
      </c>
      <c r="CI180" s="108">
        <f>CC180+"0:30"</f>
        <v>0.563425925925926</v>
      </c>
      <c r="CJ180" s="47" t="str">
        <f t="shared" si="679"/>
        <v>15</v>
      </c>
      <c r="CK180" s="47" t="str">
        <f t="shared" si="680"/>
        <v>17</v>
      </c>
      <c r="CL180" s="47" t="str">
        <f t="shared" si="681"/>
        <v>22</v>
      </c>
      <c r="CM180" s="48" t="s">
        <v>1053</v>
      </c>
      <c r="CN180" s="119" t="str">
        <f t="shared" si="682"/>
        <v>15:17:22</v>
      </c>
      <c r="CO180" s="47" t="str">
        <f t="shared" si="683"/>
        <v>15</v>
      </c>
      <c r="CP180" s="47" t="str">
        <f t="shared" si="684"/>
        <v>26</v>
      </c>
      <c r="CQ180" s="47" t="str">
        <f t="shared" si="685"/>
        <v>44</v>
      </c>
      <c r="CR180" s="48" t="s">
        <v>1054</v>
      </c>
      <c r="CS180" s="119" t="str">
        <f t="shared" si="686"/>
        <v>15:26:44</v>
      </c>
      <c r="CT180" s="107">
        <f t="shared" si="687"/>
        <v>7.363425925925926E-2</v>
      </c>
      <c r="CU180" s="109">
        <f t="shared" si="688"/>
        <v>6.5046296296296102E-3</v>
      </c>
      <c r="CV180" s="107">
        <f t="shared" si="689"/>
        <v>8.0138888888888871E-2</v>
      </c>
      <c r="CW180" s="52">
        <f t="shared" ref="CW180:CW183" si="694">$CI$3/(MINUTE(CT180)/60+HOUR(CT180)+SECOND(CT180)/3600)</f>
        <v>11.317195850361522</v>
      </c>
      <c r="CX180" s="52">
        <f t="shared" ref="CX180:CX183" si="695">$CI$3/(MINUTE(CV180)/60+HOUR(CV180)+SECOND(CV180)/3600)</f>
        <v>10.398613518197575</v>
      </c>
      <c r="CY180" s="58"/>
      <c r="CZ180" s="59">
        <f>$DC$108/(MINUTE(DC180)/60+HOUR(DC180)+SECOND(DC180)/3600)</f>
        <v>10.823812387251953</v>
      </c>
      <c r="DA180" s="113">
        <f>$DC$108/(MINUTE(DB180)/60+HOUR(DB180)+SECOND(DB180)/3600)</f>
        <v>11.498842130479916</v>
      </c>
      <c r="DB180" s="61">
        <f t="shared" si="690"/>
        <v>0.1449421296296296</v>
      </c>
      <c r="DC180" s="61">
        <f t="shared" si="691"/>
        <v>0.1539814814814815</v>
      </c>
      <c r="DD180" s="6"/>
      <c r="DE180" s="63">
        <f>DE179</f>
        <v>40</v>
      </c>
      <c r="DF180" s="9"/>
      <c r="DG180" s="9"/>
      <c r="DH180" s="9"/>
      <c r="DI180" s="9"/>
      <c r="DJ180" s="162"/>
      <c r="DK180" s="9"/>
      <c r="DL180" s="9"/>
      <c r="DM180" s="9"/>
      <c r="DN180" s="9"/>
      <c r="DO180" s="9"/>
      <c r="DP180" s="9"/>
      <c r="DQ180" s="9"/>
      <c r="DR180" s="9"/>
      <c r="DS180" s="10"/>
    </row>
    <row r="181" spans="1:123" s="67" customFormat="1">
      <c r="A181" s="212">
        <f t="shared" ref="A181:A183" si="696">A180+1</f>
        <v>3</v>
      </c>
      <c r="B181" s="80">
        <f t="shared" si="666"/>
        <v>40</v>
      </c>
      <c r="C181" s="115">
        <v>3</v>
      </c>
      <c r="D181" s="114" t="s">
        <v>455</v>
      </c>
      <c r="E181" s="114" t="s">
        <v>456</v>
      </c>
      <c r="F181" s="128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297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  <c r="BI181" s="135"/>
      <c r="BJ181" s="135"/>
      <c r="BK181" s="135"/>
      <c r="BL181" s="311"/>
      <c r="BM181" s="135"/>
      <c r="BN181" s="135"/>
      <c r="BO181" s="135"/>
      <c r="BP181" s="135"/>
      <c r="BQ181" s="135"/>
      <c r="BR181" s="135"/>
      <c r="BS181" s="136">
        <v>0.46875</v>
      </c>
      <c r="BT181" s="47" t="str">
        <f t="shared" si="667"/>
        <v>12</v>
      </c>
      <c r="BU181" s="47" t="str">
        <f t="shared" si="668"/>
        <v>36</v>
      </c>
      <c r="BV181" s="47" t="str">
        <f t="shared" si="669"/>
        <v>16</v>
      </c>
      <c r="BW181" s="48" t="s">
        <v>1055</v>
      </c>
      <c r="BX181" s="49" t="str">
        <f t="shared" si="670"/>
        <v>12:36:16</v>
      </c>
      <c r="BY181" s="47" t="str">
        <f t="shared" si="671"/>
        <v>12</v>
      </c>
      <c r="BZ181" s="47" t="str">
        <f t="shared" si="672"/>
        <v>44</v>
      </c>
      <c r="CA181" s="47" t="str">
        <f t="shared" si="673"/>
        <v>58</v>
      </c>
      <c r="CB181" s="48" t="s">
        <v>1056</v>
      </c>
      <c r="CC181" s="49" t="str">
        <f t="shared" si="674"/>
        <v>12:44:58</v>
      </c>
      <c r="CD181" s="107">
        <f t="shared" si="675"/>
        <v>5.6435185185185199E-2</v>
      </c>
      <c r="CE181" s="109">
        <f t="shared" si="676"/>
        <v>6.0416666666666119E-3</v>
      </c>
      <c r="CF181" s="107">
        <f t="shared" si="677"/>
        <v>6.2476851851851811E-2</v>
      </c>
      <c r="CG181" s="52">
        <f t="shared" si="693"/>
        <v>14.766201804757998</v>
      </c>
      <c r="CH181" s="52">
        <f t="shared" si="678"/>
        <v>13.338273434605409</v>
      </c>
      <c r="CI181" s="108">
        <f t="shared" ref="CI181:CI183" si="697">CC181+"0:30"</f>
        <v>0.55206018518518518</v>
      </c>
      <c r="CJ181" s="47" t="str">
        <f t="shared" si="679"/>
        <v>14</v>
      </c>
      <c r="CK181" s="47" t="str">
        <f t="shared" si="680"/>
        <v>40</v>
      </c>
      <c r="CL181" s="47" t="str">
        <f t="shared" si="681"/>
        <v>40</v>
      </c>
      <c r="CM181" s="48" t="s">
        <v>1057</v>
      </c>
      <c r="CN181" s="119" t="str">
        <f t="shared" si="682"/>
        <v>14:40:40</v>
      </c>
      <c r="CO181" s="47" t="str">
        <f t="shared" si="683"/>
        <v>14</v>
      </c>
      <c r="CP181" s="47" t="str">
        <f t="shared" si="684"/>
        <v>45</v>
      </c>
      <c r="CQ181" s="47" t="str">
        <f t="shared" si="685"/>
        <v>38</v>
      </c>
      <c r="CR181" s="48" t="s">
        <v>1058</v>
      </c>
      <c r="CS181" s="119" t="str">
        <f t="shared" si="686"/>
        <v>14:45:38</v>
      </c>
      <c r="CT181" s="107">
        <f t="shared" si="687"/>
        <v>5.9513888888888866E-2</v>
      </c>
      <c r="CU181" s="109">
        <f t="shared" si="688"/>
        <v>3.4490740740741321E-3</v>
      </c>
      <c r="CV181" s="107">
        <f t="shared" si="689"/>
        <v>6.2962962962962998E-2</v>
      </c>
      <c r="CW181" s="52">
        <f t="shared" si="694"/>
        <v>14.002333722287046</v>
      </c>
      <c r="CX181" s="52">
        <f t="shared" si="695"/>
        <v>13.23529411764706</v>
      </c>
      <c r="CY181" s="58"/>
      <c r="CZ181" s="59">
        <f>$DC$108/(MINUTE(DC181)/60+HOUR(DC181)+SECOND(DC181)/3600)</f>
        <v>13.286584240634804</v>
      </c>
      <c r="DA181" s="113">
        <f>$DC$108/(MINUTE(DB181)/60+HOUR(DB181)+SECOND(DB181)/3600)</f>
        <v>14.374126572170095</v>
      </c>
      <c r="DB181" s="61">
        <f t="shared" si="690"/>
        <v>0.11594907407407407</v>
      </c>
      <c r="DC181" s="61">
        <f t="shared" si="691"/>
        <v>0.12543981481481481</v>
      </c>
      <c r="DD181" s="6"/>
      <c r="DE181" s="63">
        <f t="shared" ref="DE181:DE183" si="698">DE180</f>
        <v>40</v>
      </c>
      <c r="DF181" s="9"/>
      <c r="DG181" s="9"/>
      <c r="DH181" s="9"/>
      <c r="DI181" s="9"/>
      <c r="DJ181" s="162"/>
      <c r="DK181" s="9"/>
      <c r="DL181" s="9"/>
      <c r="DM181" s="9"/>
      <c r="DN181" s="9"/>
      <c r="DO181" s="9"/>
      <c r="DP181" s="9"/>
      <c r="DQ181" s="9"/>
      <c r="DR181" s="9"/>
      <c r="DS181" s="10"/>
    </row>
    <row r="182" spans="1:123" s="67" customFormat="1">
      <c r="A182" s="212">
        <f t="shared" si="696"/>
        <v>4</v>
      </c>
      <c r="B182" s="80">
        <f t="shared" si="666"/>
        <v>40</v>
      </c>
      <c r="C182" s="115">
        <v>1</v>
      </c>
      <c r="D182" s="114" t="s">
        <v>457</v>
      </c>
      <c r="E182" s="114" t="s">
        <v>458</v>
      </c>
      <c r="F182" s="128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297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/>
      <c r="BH182" s="135"/>
      <c r="BI182" s="135"/>
      <c r="BJ182" s="135"/>
      <c r="BK182" s="135"/>
      <c r="BL182" s="311"/>
      <c r="BM182" s="135"/>
      <c r="BN182" s="135"/>
      <c r="BO182" s="135"/>
      <c r="BP182" s="135"/>
      <c r="BQ182" s="135"/>
      <c r="BR182" s="135"/>
      <c r="BS182" s="136">
        <v>0.46875</v>
      </c>
      <c r="BT182" s="47" t="str">
        <f t="shared" si="667"/>
        <v>12</v>
      </c>
      <c r="BU182" s="47" t="str">
        <f t="shared" si="668"/>
        <v>52</v>
      </c>
      <c r="BV182" s="47" t="str">
        <f t="shared" si="669"/>
        <v>41</v>
      </c>
      <c r="BW182" s="48" t="s">
        <v>1048</v>
      </c>
      <c r="BX182" s="49" t="str">
        <f t="shared" si="670"/>
        <v>12:52:41</v>
      </c>
      <c r="BY182" s="47" t="str">
        <f t="shared" si="671"/>
        <v>12</v>
      </c>
      <c r="BZ182" s="47" t="str">
        <f t="shared" si="672"/>
        <v>57</v>
      </c>
      <c r="CA182" s="47" t="str">
        <f t="shared" si="673"/>
        <v>42</v>
      </c>
      <c r="CB182" s="48" t="s">
        <v>541</v>
      </c>
      <c r="CC182" s="49" t="str">
        <f t="shared" si="674"/>
        <v>12:57:42</v>
      </c>
      <c r="CD182" s="107">
        <f t="shared" si="675"/>
        <v>6.7835648148148131E-2</v>
      </c>
      <c r="CE182" s="109">
        <f t="shared" si="676"/>
        <v>3.4837962962962488E-3</v>
      </c>
      <c r="CF182" s="107">
        <f t="shared" si="677"/>
        <v>7.131944444444438E-2</v>
      </c>
      <c r="CG182" s="52">
        <f t="shared" si="693"/>
        <v>12.284593072854461</v>
      </c>
      <c r="CH182" s="52">
        <f t="shared" si="678"/>
        <v>11.684518013631937</v>
      </c>
      <c r="CI182" s="108">
        <f t="shared" si="697"/>
        <v>0.56090277777777775</v>
      </c>
      <c r="CJ182" s="47" t="str">
        <f t="shared" si="679"/>
        <v>15</v>
      </c>
      <c r="CK182" s="47" t="str">
        <f t="shared" si="680"/>
        <v>17</v>
      </c>
      <c r="CL182" s="47" t="str">
        <f t="shared" si="681"/>
        <v>28</v>
      </c>
      <c r="CM182" s="48" t="s">
        <v>1049</v>
      </c>
      <c r="CN182" s="119" t="str">
        <f t="shared" si="682"/>
        <v>15:17:28</v>
      </c>
      <c r="CO182" s="47" t="str">
        <f t="shared" si="683"/>
        <v>15</v>
      </c>
      <c r="CP182" s="47" t="str">
        <f t="shared" si="684"/>
        <v>20</v>
      </c>
      <c r="CQ182" s="47" t="str">
        <f t="shared" si="685"/>
        <v>25</v>
      </c>
      <c r="CR182" s="48" t="s">
        <v>1050</v>
      </c>
      <c r="CS182" s="119" t="str">
        <f t="shared" si="686"/>
        <v>15:20:25</v>
      </c>
      <c r="CT182" s="107">
        <f t="shared" si="687"/>
        <v>7.6226851851851851E-2</v>
      </c>
      <c r="CU182" s="109">
        <f t="shared" si="688"/>
        <v>2.0486111111112093E-3</v>
      </c>
      <c r="CV182" s="107">
        <f t="shared" si="689"/>
        <v>7.827546296296306E-2</v>
      </c>
      <c r="CW182" s="52">
        <f t="shared" si="694"/>
        <v>10.932280595201943</v>
      </c>
      <c r="CX182" s="52">
        <f t="shared" si="695"/>
        <v>10.646162945438414</v>
      </c>
      <c r="CY182" s="58"/>
      <c r="CZ182" s="59">
        <f>$DC$108/(MINUTE(DC182)/60+HOUR(DC182)+SECOND(DC182)/3600)</f>
        <v>11.141199226305607</v>
      </c>
      <c r="DA182" s="113">
        <f>$DC$108/(MINUTE(DB182)/60+HOUR(DB182)+SECOND(DB182)/3600)</f>
        <v>11.569052783803325</v>
      </c>
      <c r="DB182" s="61">
        <f t="shared" si="690"/>
        <v>0.14406249999999998</v>
      </c>
      <c r="DC182" s="61">
        <f t="shared" si="691"/>
        <v>0.14959490740740744</v>
      </c>
      <c r="DD182" s="6"/>
      <c r="DE182" s="63">
        <f t="shared" si="698"/>
        <v>40</v>
      </c>
      <c r="DF182" s="9"/>
      <c r="DG182" s="9"/>
      <c r="DH182" s="9"/>
      <c r="DI182" s="9"/>
      <c r="DJ182" s="162"/>
      <c r="DK182" s="9"/>
      <c r="DL182" s="9"/>
      <c r="DM182" s="9"/>
      <c r="DN182" s="9"/>
      <c r="DO182" s="9"/>
      <c r="DP182" s="9"/>
      <c r="DQ182" s="9"/>
      <c r="DR182" s="9"/>
      <c r="DS182" s="10"/>
    </row>
    <row r="183" spans="1:123" s="67" customFormat="1">
      <c r="A183" s="212">
        <f t="shared" si="696"/>
        <v>5</v>
      </c>
      <c r="B183" s="80">
        <f t="shared" si="666"/>
        <v>40</v>
      </c>
      <c r="C183" s="115">
        <v>405</v>
      </c>
      <c r="D183" s="114" t="s">
        <v>1062</v>
      </c>
      <c r="E183" s="114" t="s">
        <v>1063</v>
      </c>
      <c r="F183" s="128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297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  <c r="BI183" s="135"/>
      <c r="BJ183" s="135"/>
      <c r="BK183" s="135"/>
      <c r="BL183" s="311"/>
      <c r="BM183" s="135"/>
      <c r="BN183" s="135"/>
      <c r="BO183" s="135"/>
      <c r="BP183" s="135"/>
      <c r="BQ183" s="135"/>
      <c r="BR183" s="135"/>
      <c r="BS183" s="136">
        <f t="shared" si="692"/>
        <v>0.46875</v>
      </c>
      <c r="BT183" s="47" t="str">
        <f t="shared" si="667"/>
        <v>12</v>
      </c>
      <c r="BU183" s="47" t="str">
        <f t="shared" si="668"/>
        <v>51</v>
      </c>
      <c r="BV183" s="47" t="str">
        <f t="shared" si="669"/>
        <v>49</v>
      </c>
      <c r="BW183" s="48" t="s">
        <v>1064</v>
      </c>
      <c r="BX183" s="49" t="str">
        <f t="shared" si="670"/>
        <v>12:51:49</v>
      </c>
      <c r="BY183" s="47" t="str">
        <f t="shared" si="671"/>
        <v>12</v>
      </c>
      <c r="BZ183" s="47" t="str">
        <f t="shared" si="672"/>
        <v>54</v>
      </c>
      <c r="CA183" s="47" t="str">
        <f t="shared" si="673"/>
        <v>53</v>
      </c>
      <c r="CB183" s="48" t="s">
        <v>156</v>
      </c>
      <c r="CC183" s="49" t="str">
        <f t="shared" si="674"/>
        <v>12:54:53</v>
      </c>
      <c r="CD183" s="107">
        <f t="shared" si="675"/>
        <v>6.7233796296296333E-2</v>
      </c>
      <c r="CE183" s="109">
        <f t="shared" si="676"/>
        <v>2.1296296296295925E-3</v>
      </c>
      <c r="CF183" s="107">
        <f t="shared" si="677"/>
        <v>6.9363425925925926E-2</v>
      </c>
      <c r="CG183" s="52">
        <f t="shared" si="693"/>
        <v>12.394560165260803</v>
      </c>
      <c r="CH183" s="52">
        <f t="shared" si="678"/>
        <v>12.014016352411147</v>
      </c>
      <c r="CI183" s="108">
        <f t="shared" si="697"/>
        <v>0.5589467592592593</v>
      </c>
      <c r="CJ183" s="47" t="str">
        <f t="shared" si="679"/>
        <v>15</v>
      </c>
      <c r="CK183" s="47" t="str">
        <f t="shared" si="680"/>
        <v>17</v>
      </c>
      <c r="CL183" s="47" t="str">
        <f t="shared" si="681"/>
        <v>12</v>
      </c>
      <c r="CM183" s="48" t="s">
        <v>1065</v>
      </c>
      <c r="CN183" s="119" t="str">
        <f t="shared" si="682"/>
        <v>15:17:12</v>
      </c>
      <c r="CO183" s="47" t="str">
        <f t="shared" si="683"/>
        <v>15</v>
      </c>
      <c r="CP183" s="47" t="str">
        <f t="shared" si="684"/>
        <v>21</v>
      </c>
      <c r="CQ183" s="47" t="str">
        <f t="shared" si="685"/>
        <v>05</v>
      </c>
      <c r="CR183" s="48" t="s">
        <v>1066</v>
      </c>
      <c r="CS183" s="119" t="str">
        <f t="shared" si="686"/>
        <v>15:21:05</v>
      </c>
      <c r="CT183" s="107">
        <f t="shared" si="687"/>
        <v>7.7997685185185128E-2</v>
      </c>
      <c r="CU183" s="109">
        <f t="shared" si="688"/>
        <v>2.6967592592592737E-3</v>
      </c>
      <c r="CV183" s="107">
        <f t="shared" si="689"/>
        <v>8.0694444444444402E-2</v>
      </c>
      <c r="CW183" s="52">
        <f t="shared" si="694"/>
        <v>10.684077756343671</v>
      </c>
      <c r="CX183" s="52">
        <f t="shared" si="695"/>
        <v>10.327022375215146</v>
      </c>
      <c r="CY183" s="58"/>
      <c r="CZ183" s="59">
        <f>$DC$108/(MINUTE(DC183)/60+HOUR(DC183)+SECOND(DC183)/3600)</f>
        <v>11.106826070188969</v>
      </c>
      <c r="DA183" s="113">
        <f>$DC$108/(MINUTE(DB183)/60+HOUR(DB183)+SECOND(DB183)/3600)</f>
        <v>11.475932419509085</v>
      </c>
      <c r="DB183" s="61">
        <f t="shared" si="690"/>
        <v>0.14523148148148146</v>
      </c>
      <c r="DC183" s="61">
        <f t="shared" si="691"/>
        <v>0.15005787037037033</v>
      </c>
      <c r="DD183" s="6"/>
      <c r="DE183" s="63">
        <f t="shared" si="698"/>
        <v>40</v>
      </c>
      <c r="DF183" s="9"/>
      <c r="DG183" s="9"/>
      <c r="DH183" s="9"/>
      <c r="DI183" s="9"/>
      <c r="DJ183" s="162"/>
      <c r="DK183" s="9"/>
      <c r="DL183" s="9"/>
      <c r="DM183" s="9"/>
      <c r="DN183" s="9"/>
      <c r="DO183" s="9"/>
      <c r="DP183" s="9"/>
      <c r="DQ183" s="9"/>
      <c r="DR183" s="9"/>
      <c r="DS183" s="10"/>
    </row>
    <row r="184" spans="1:123">
      <c r="A184" s="553" t="s">
        <v>7</v>
      </c>
      <c r="B184" s="553">
        <v>80</v>
      </c>
      <c r="C184" s="554" t="s">
        <v>1153</v>
      </c>
      <c r="D184" s="555"/>
      <c r="E184" s="555"/>
      <c r="F184" s="556"/>
      <c r="G184" s="557"/>
      <c r="H184" s="557"/>
      <c r="I184" s="557"/>
      <c r="J184" s="557"/>
      <c r="K184" s="557"/>
      <c r="L184" s="557"/>
      <c r="M184" s="557"/>
      <c r="N184" s="557"/>
      <c r="O184" s="557"/>
      <c r="P184" s="557"/>
      <c r="Q184" s="557"/>
      <c r="R184" s="557"/>
      <c r="S184" s="557"/>
      <c r="T184" s="557"/>
      <c r="U184" s="557"/>
      <c r="V184" s="557"/>
      <c r="W184" s="557"/>
      <c r="X184" s="557"/>
      <c r="Y184" s="557"/>
      <c r="Z184" s="557"/>
      <c r="AA184" s="557"/>
      <c r="AB184" s="557"/>
      <c r="AC184" s="557"/>
      <c r="AD184" s="557"/>
      <c r="AE184" s="557"/>
      <c r="AF184" s="558"/>
      <c r="AG184" s="557"/>
      <c r="AH184" s="557"/>
      <c r="AI184" s="557"/>
      <c r="AJ184" s="557"/>
      <c r="AK184" s="557"/>
      <c r="AL184" s="557"/>
      <c r="AM184" s="557"/>
      <c r="AN184" s="557"/>
      <c r="AO184" s="557"/>
      <c r="AP184" s="557"/>
      <c r="AQ184" s="557"/>
      <c r="AR184" s="557"/>
      <c r="AS184" s="557"/>
      <c r="AT184" s="557"/>
      <c r="AU184" s="557"/>
      <c r="AV184" s="557"/>
      <c r="AW184" s="557"/>
      <c r="AX184" s="557"/>
      <c r="AY184" s="557"/>
      <c r="AZ184" s="557"/>
      <c r="BA184" s="557"/>
      <c r="BB184" s="557"/>
      <c r="BC184" s="557"/>
      <c r="BD184" s="557"/>
      <c r="BE184" s="557"/>
      <c r="BF184" s="557"/>
      <c r="BG184" s="557"/>
      <c r="BH184" s="557"/>
      <c r="BI184" s="557"/>
      <c r="BJ184" s="557"/>
      <c r="BK184" s="557"/>
      <c r="BL184" s="559"/>
      <c r="BM184" s="557"/>
      <c r="BN184" s="557"/>
      <c r="BO184" s="557"/>
      <c r="BP184" s="557"/>
      <c r="BQ184" s="557"/>
      <c r="BR184" s="557"/>
      <c r="BS184" s="557"/>
      <c r="BT184" s="557"/>
      <c r="BU184" s="557"/>
      <c r="BV184" s="557"/>
      <c r="BW184" s="557"/>
      <c r="BX184" s="557"/>
      <c r="BY184" s="557"/>
      <c r="BZ184" s="557"/>
      <c r="CA184" s="557"/>
      <c r="CB184" s="557"/>
      <c r="CC184" s="557"/>
      <c r="CD184" s="557"/>
      <c r="CE184" s="557"/>
      <c r="CF184" s="557"/>
      <c r="CG184" s="557"/>
      <c r="CH184" s="557"/>
      <c r="CI184" s="557"/>
      <c r="CJ184" s="557"/>
      <c r="CK184" s="557"/>
      <c r="CL184" s="557"/>
      <c r="CM184" s="557"/>
      <c r="CN184" s="557"/>
      <c r="CO184" s="557"/>
      <c r="CP184" s="557"/>
      <c r="CQ184" s="557"/>
      <c r="CR184" s="557"/>
      <c r="CS184" s="557"/>
      <c r="CT184" s="557"/>
      <c r="CU184" s="557"/>
      <c r="CV184" s="557"/>
      <c r="CW184" s="557"/>
      <c r="CX184" s="557"/>
      <c r="CY184" s="557"/>
      <c r="CZ184" s="560"/>
      <c r="DA184" s="557"/>
      <c r="DB184" s="557"/>
      <c r="DC184" s="553">
        <v>40</v>
      </c>
      <c r="DD184" s="557"/>
      <c r="DE184" s="561" t="s">
        <v>83</v>
      </c>
    </row>
    <row r="185" spans="1:123" s="67" customFormat="1">
      <c r="A185" s="212">
        <v>1</v>
      </c>
      <c r="B185" s="43">
        <f t="shared" ref="B185:B188" si="699">B184</f>
        <v>80</v>
      </c>
      <c r="C185" s="102">
        <v>429</v>
      </c>
      <c r="D185" s="103" t="s">
        <v>1067</v>
      </c>
      <c r="E185" s="104" t="s">
        <v>1068</v>
      </c>
      <c r="F185" s="284" t="s">
        <v>459</v>
      </c>
      <c r="G185" s="117"/>
      <c r="H185" s="117"/>
      <c r="I185" s="117"/>
      <c r="J185" s="117"/>
      <c r="K185" s="117"/>
      <c r="L185" s="117"/>
      <c r="M185" s="117"/>
      <c r="N185" s="117"/>
      <c r="O185" s="117"/>
      <c r="P185" s="117"/>
      <c r="Q185" s="117"/>
      <c r="R185" s="117"/>
      <c r="S185" s="117"/>
      <c r="T185" s="117"/>
      <c r="U185" s="117"/>
      <c r="V185" s="117"/>
      <c r="W185" s="46">
        <v>0.46875</v>
      </c>
      <c r="X185" s="47" t="str">
        <f t="shared" ref="X185:X188" si="700">LEFT(AA185,2)</f>
        <v>13</v>
      </c>
      <c r="Y185" s="47" t="str">
        <f t="shared" ref="Y185:Y188" si="701">MID(AA185,3,2)</f>
        <v>21</v>
      </c>
      <c r="Z185" s="47" t="str">
        <f t="shared" ref="Z185:Z188" si="702">RIGHT(AA185,2)</f>
        <v>04</v>
      </c>
      <c r="AA185" s="105" t="s">
        <v>1069</v>
      </c>
      <c r="AB185" s="49" t="str">
        <f t="shared" ref="AB185:AB188" si="703">CONCATENATE(X185&amp;":"&amp;Y185&amp;":"&amp;Z185)</f>
        <v>13:21:04</v>
      </c>
      <c r="AC185" s="47" t="str">
        <f t="shared" ref="AC185:AC188" si="704">LEFT(AF185,2)</f>
        <v>13</v>
      </c>
      <c r="AD185" s="47" t="str">
        <f t="shared" ref="AD185:AD188" si="705">MID(AF185,3,2)</f>
        <v>27</v>
      </c>
      <c r="AE185" s="47" t="str">
        <f t="shared" ref="AE185:AE188" si="706">RIGHT(AF185,2)</f>
        <v>45</v>
      </c>
      <c r="AF185" s="291" t="s">
        <v>1070</v>
      </c>
      <c r="AG185" s="49" t="str">
        <f t="shared" ref="AG185:AG188" si="707">CONCATENATE(AC185&amp;":"&amp;AD185&amp;":"&amp;AE185)</f>
        <v>13:27:45</v>
      </c>
      <c r="AH185" s="50">
        <f t="shared" ref="AH185:AH188" si="708">AB185-W185</f>
        <v>8.7546296296296289E-2</v>
      </c>
      <c r="AI185" s="57">
        <f t="shared" ref="AI185:AI188" si="709">AG185-AB185</f>
        <v>4.6412037037036891E-3</v>
      </c>
      <c r="AJ185" s="50">
        <f t="shared" ref="AJ185:AJ188" si="710">AG185-AB185+AH185</f>
        <v>9.2187499999999978E-2</v>
      </c>
      <c r="AK185" s="52">
        <f t="shared" ref="AK185:AK188" si="711">$W$3/(MINUTE(AH185)/60+HOUR(AH185)+SECOND(AH185)/3600)</f>
        <v>14.278159703860389</v>
      </c>
      <c r="AL185" s="52">
        <f t="shared" ref="AL185:AL188" si="712">$W$3/(MINUTE(AJ185)/60+HOUR(AJ185)+SECOND(AJ185)/3600)</f>
        <v>13.559322033898303</v>
      </c>
      <c r="AM185" s="106">
        <f t="shared" ref="AM185:AM188" si="713">AG185+"00:30"</f>
        <v>0.58177083333333335</v>
      </c>
      <c r="AN185" s="47" t="str">
        <f t="shared" ref="AN185:AN188" si="714">LEFT(AQ185,2)</f>
        <v>16</v>
      </c>
      <c r="AO185" s="47" t="str">
        <f t="shared" ref="AO185:AO188" si="715">MID(AQ185,3,2)</f>
        <v>04</v>
      </c>
      <c r="AP185" s="47" t="str">
        <f t="shared" ref="AP185:AP188" si="716">RIGHT(AQ185,2)</f>
        <v>56</v>
      </c>
      <c r="AQ185" s="48" t="s">
        <v>1071</v>
      </c>
      <c r="AR185" s="49" t="str">
        <f t="shared" ref="AR185:AR188" si="717">CONCATENATE(AN185&amp;":"&amp;AO185&amp;":"&amp;AP185)</f>
        <v>16:04:56</v>
      </c>
      <c r="AS185" s="47" t="str">
        <f t="shared" ref="AS185:AS188" si="718">LEFT(AV185,2)</f>
        <v>16</v>
      </c>
      <c r="AT185" s="47" t="str">
        <f t="shared" ref="AT185:AT188" si="719">MID(AV185,3,2)</f>
        <v>12</v>
      </c>
      <c r="AU185" s="47" t="str">
        <f t="shared" ref="AU185:AU188" si="720">RIGHT(AV185,2)</f>
        <v>00</v>
      </c>
      <c r="AV185" s="48" t="s">
        <v>1072</v>
      </c>
      <c r="AW185" s="49" t="str">
        <f t="shared" ref="AW185:AW188" si="721">CONCATENATE(AS185&amp;":"&amp;AT185&amp;":"&amp;AU185)</f>
        <v>16:12:00</v>
      </c>
      <c r="AX185" s="107">
        <f t="shared" ref="AX185:AX188" si="722">AR185-AM185</f>
        <v>8.8321759259259225E-2</v>
      </c>
      <c r="AY185" s="109">
        <f t="shared" ref="AY185:AY188" si="723">AW185-AR185</f>
        <v>4.9074074074073604E-3</v>
      </c>
      <c r="AZ185" s="107">
        <f t="shared" ref="AZ185:AZ188" si="724">AW185-AR185+AX185</f>
        <v>9.3229166666666585E-2</v>
      </c>
      <c r="BA185" s="52">
        <f t="shared" ref="BA185:BA188" si="725">$AM$3/(MINUTE(AX185)/60+HOUR(AX185)+SECOND(AX185)/3600)</f>
        <v>14.152797798453676</v>
      </c>
      <c r="BB185" s="52">
        <f t="shared" ref="BB185:BB188" si="726">$AM$3/(MINUTE(AZ185)/60+HOUR(AZ185)+SECOND(AZ185)/3600)</f>
        <v>13.407821229050278</v>
      </c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308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08">
        <f t="shared" ref="CI185:CI187" si="727">AW185+"00:40"</f>
        <v>0.70277777777777772</v>
      </c>
      <c r="CJ185" s="47" t="str">
        <f t="shared" ref="CJ185:CJ187" si="728">LEFT(CM185,2)</f>
        <v>18</v>
      </c>
      <c r="CK185" s="47" t="str">
        <f t="shared" ref="CK185:CK187" si="729">MID(CM185,3,2)</f>
        <v>02</v>
      </c>
      <c r="CL185" s="47" t="str">
        <f t="shared" ref="CL185:CL187" si="730">RIGHT(CM185,2)</f>
        <v>41</v>
      </c>
      <c r="CM185" s="48" t="s">
        <v>1073</v>
      </c>
      <c r="CN185" s="49" t="str">
        <f t="shared" ref="CN185:CN187" si="731">CONCATENATE(CJ185&amp;":"&amp;CK185&amp;":"&amp;CL185)</f>
        <v>18:02:41</v>
      </c>
      <c r="CO185" s="47" t="str">
        <f t="shared" ref="CO185:CO187" si="732">LEFT(CR185,2)</f>
        <v>18</v>
      </c>
      <c r="CP185" s="47" t="str">
        <f t="shared" ref="CP185:CP187" si="733">MID(CR185,3,2)</f>
        <v>06</v>
      </c>
      <c r="CQ185" s="47" t="str">
        <f t="shared" ref="CQ185:CQ187" si="734">RIGHT(CR185,2)</f>
        <v>30</v>
      </c>
      <c r="CR185" s="48" t="s">
        <v>1074</v>
      </c>
      <c r="CS185" s="49" t="str">
        <f t="shared" ref="CS185:CS187" si="735">CONCATENATE(CO185&amp;":"&amp;CP185&amp;":"&amp;CQ185)</f>
        <v>18:06:30</v>
      </c>
      <c r="CT185" s="107">
        <f t="shared" ref="CT185:CT187" si="736">CN185-CI185</f>
        <v>4.9085648148148198E-2</v>
      </c>
      <c r="CU185" s="109">
        <f t="shared" ref="CU185:CU187" si="737">CS185-CN185</f>
        <v>2.6504629629630072E-3</v>
      </c>
      <c r="CV185" s="107">
        <f t="shared" ref="CV185:CV187" si="738">CS185-CN185+CT185</f>
        <v>5.1736111111111205E-2</v>
      </c>
      <c r="CW185" s="52">
        <f t="shared" ref="CW185:CW187" si="739">$CI$3/(MINUTE(CT185)/60+HOUR(CT185)+SECOND(CT185)/3600)</f>
        <v>16.977128035840604</v>
      </c>
      <c r="CX185" s="52">
        <f t="shared" ref="CX185:CX187" si="740">$CI$3/(MINUTE(CV185)/60+HOUR(CV185)+SECOND(CV185)/3600)</f>
        <v>16.107382550335569</v>
      </c>
      <c r="CY185" s="58"/>
      <c r="CZ185" s="59">
        <f t="shared" ref="CZ185:CZ187" si="741">$DC$75/(MINUTE(DC185)/60+HOUR(DC185)+SECOND(DC185)/3600)</f>
        <v>14.214500765016533</v>
      </c>
      <c r="DA185" s="113">
        <f t="shared" ref="DA185:DA187" si="742">$DC$75/(MINUTE(DB185)/60+HOUR(DB185)+SECOND(DB185)/3600)</f>
        <v>14.817863757974891</v>
      </c>
      <c r="DB185" s="61">
        <f t="shared" ref="DB185:DB187" si="743">R185+AH185+AX185+BN185+CD185+CT185</f>
        <v>0.22495370370370371</v>
      </c>
      <c r="DC185" s="61">
        <f t="shared" ref="DC185:DC187" si="744">T185+AJ185+AZ185+BN185+CF185+CT185</f>
        <v>0.23450231481481476</v>
      </c>
      <c r="DD185" s="6"/>
      <c r="DE185" s="63">
        <v>80</v>
      </c>
      <c r="DF185" s="9"/>
      <c r="DG185" s="9"/>
      <c r="DH185" s="9"/>
      <c r="DI185" s="9"/>
      <c r="DJ185" s="162"/>
      <c r="DK185" s="9"/>
      <c r="DL185" s="9"/>
      <c r="DM185" s="9"/>
      <c r="DN185" s="9"/>
      <c r="DO185" s="9"/>
      <c r="DP185" s="9"/>
      <c r="DQ185" s="9"/>
      <c r="DR185" s="9"/>
      <c r="DS185" s="10"/>
    </row>
    <row r="186" spans="1:123" s="67" customFormat="1">
      <c r="A186" s="212">
        <v>2</v>
      </c>
      <c r="B186" s="43">
        <f t="shared" si="699"/>
        <v>80</v>
      </c>
      <c r="C186" s="102">
        <v>423</v>
      </c>
      <c r="D186" s="103" t="s">
        <v>1075</v>
      </c>
      <c r="E186" s="104" t="s">
        <v>1076</v>
      </c>
      <c r="F186" s="284" t="s">
        <v>459</v>
      </c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46">
        <v>0.46875</v>
      </c>
      <c r="X186" s="47" t="str">
        <f t="shared" si="700"/>
        <v>13</v>
      </c>
      <c r="Y186" s="47" t="str">
        <f t="shared" si="701"/>
        <v>21</v>
      </c>
      <c r="Z186" s="47" t="str">
        <f t="shared" si="702"/>
        <v>06</v>
      </c>
      <c r="AA186" s="105" t="s">
        <v>1077</v>
      </c>
      <c r="AB186" s="49" t="str">
        <f t="shared" si="703"/>
        <v>13:21:06</v>
      </c>
      <c r="AC186" s="47" t="str">
        <f t="shared" si="704"/>
        <v>13</v>
      </c>
      <c r="AD186" s="47" t="str">
        <f t="shared" si="705"/>
        <v>26</v>
      </c>
      <c r="AE186" s="47" t="str">
        <f t="shared" si="706"/>
        <v>30</v>
      </c>
      <c r="AF186" s="291" t="s">
        <v>1078</v>
      </c>
      <c r="AG186" s="49" t="str">
        <f t="shared" si="707"/>
        <v>13:26:30</v>
      </c>
      <c r="AH186" s="50">
        <f t="shared" si="708"/>
        <v>8.7569444444444478E-2</v>
      </c>
      <c r="AI186" s="57">
        <f t="shared" si="709"/>
        <v>3.7499999999999201E-3</v>
      </c>
      <c r="AJ186" s="50">
        <f t="shared" si="710"/>
        <v>9.1319444444444398E-2</v>
      </c>
      <c r="AK186" s="52">
        <f t="shared" si="711"/>
        <v>14.274385408406028</v>
      </c>
      <c r="AL186" s="52">
        <f t="shared" si="712"/>
        <v>13.688212927756656</v>
      </c>
      <c r="AM186" s="106">
        <f t="shared" si="713"/>
        <v>0.58090277777777777</v>
      </c>
      <c r="AN186" s="47" t="str">
        <f t="shared" si="714"/>
        <v>16</v>
      </c>
      <c r="AO186" s="47" t="str">
        <f t="shared" si="715"/>
        <v>05</v>
      </c>
      <c r="AP186" s="47" t="str">
        <f t="shared" si="716"/>
        <v>30</v>
      </c>
      <c r="AQ186" s="48" t="s">
        <v>1079</v>
      </c>
      <c r="AR186" s="49" t="str">
        <f t="shared" si="717"/>
        <v>16:05:30</v>
      </c>
      <c r="AS186" s="47" t="str">
        <f t="shared" si="718"/>
        <v>16</v>
      </c>
      <c r="AT186" s="47" t="str">
        <f t="shared" si="719"/>
        <v>12</v>
      </c>
      <c r="AU186" s="47" t="str">
        <f t="shared" si="720"/>
        <v>05</v>
      </c>
      <c r="AV186" s="48" t="s">
        <v>1080</v>
      </c>
      <c r="AW186" s="49" t="str">
        <f t="shared" si="721"/>
        <v>16:12:05</v>
      </c>
      <c r="AX186" s="107">
        <f t="shared" si="722"/>
        <v>8.9583333333333237E-2</v>
      </c>
      <c r="AY186" s="109">
        <f t="shared" si="723"/>
        <v>4.5717592592593448E-3</v>
      </c>
      <c r="AZ186" s="107">
        <f t="shared" si="724"/>
        <v>9.4155092592592582E-2</v>
      </c>
      <c r="BA186" s="52">
        <f t="shared" si="725"/>
        <v>13.953488372093023</v>
      </c>
      <c r="BB186" s="52">
        <f t="shared" si="726"/>
        <v>13.275968039336201</v>
      </c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308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08">
        <f t="shared" si="727"/>
        <v>0.70283564814814814</v>
      </c>
      <c r="CJ186" s="47" t="str">
        <f t="shared" si="728"/>
        <v>18</v>
      </c>
      <c r="CK186" s="47" t="str">
        <f t="shared" si="729"/>
        <v>02</v>
      </c>
      <c r="CL186" s="47" t="str">
        <f t="shared" si="730"/>
        <v>42</v>
      </c>
      <c r="CM186" s="48" t="s">
        <v>1081</v>
      </c>
      <c r="CN186" s="49" t="str">
        <f t="shared" si="731"/>
        <v>18:02:42</v>
      </c>
      <c r="CO186" s="47" t="str">
        <f t="shared" si="732"/>
        <v>18</v>
      </c>
      <c r="CP186" s="47" t="str">
        <f t="shared" si="733"/>
        <v>07</v>
      </c>
      <c r="CQ186" s="47" t="str">
        <f t="shared" si="734"/>
        <v>50</v>
      </c>
      <c r="CR186" s="48" t="s">
        <v>1082</v>
      </c>
      <c r="CS186" s="49" t="str">
        <f t="shared" si="735"/>
        <v>18:07:50</v>
      </c>
      <c r="CT186" s="107">
        <f t="shared" si="736"/>
        <v>4.9039351851851931E-2</v>
      </c>
      <c r="CU186" s="109">
        <f t="shared" si="737"/>
        <v>3.5648148148147429E-3</v>
      </c>
      <c r="CV186" s="107">
        <f t="shared" si="738"/>
        <v>5.2604166666666674E-2</v>
      </c>
      <c r="CW186" s="52">
        <f t="shared" si="739"/>
        <v>16.993155534576349</v>
      </c>
      <c r="CX186" s="52">
        <f t="shared" si="740"/>
        <v>15.841584158415841</v>
      </c>
      <c r="CY186" s="58"/>
      <c r="CZ186" s="59">
        <f t="shared" si="741"/>
        <v>14.213799230085874</v>
      </c>
      <c r="DA186" s="113">
        <f t="shared" si="742"/>
        <v>14.736734380596632</v>
      </c>
      <c r="DB186" s="61">
        <f t="shared" si="743"/>
        <v>0.22619212962962965</v>
      </c>
      <c r="DC186" s="61">
        <f t="shared" si="744"/>
        <v>0.23451388888888891</v>
      </c>
      <c r="DD186" s="6"/>
      <c r="DE186" s="63">
        <f t="shared" ref="DE186:DE188" si="745">DE185</f>
        <v>80</v>
      </c>
      <c r="DF186" s="9"/>
      <c r="DG186" s="9"/>
      <c r="DH186" s="9"/>
      <c r="DI186" s="9"/>
      <c r="DJ186" s="162"/>
      <c r="DK186" s="9"/>
      <c r="DL186" s="9"/>
      <c r="DM186" s="9"/>
      <c r="DN186" s="9"/>
      <c r="DO186" s="9"/>
      <c r="DP186" s="9"/>
      <c r="DQ186" s="9"/>
      <c r="DR186" s="9"/>
      <c r="DS186" s="10"/>
    </row>
    <row r="187" spans="1:123" s="67" customFormat="1">
      <c r="A187" s="212">
        <v>3</v>
      </c>
      <c r="B187" s="43">
        <f t="shared" si="699"/>
        <v>80</v>
      </c>
      <c r="C187" s="102">
        <v>404</v>
      </c>
      <c r="D187" s="103" t="s">
        <v>1083</v>
      </c>
      <c r="E187" s="104" t="s">
        <v>1084</v>
      </c>
      <c r="F187" s="284" t="s">
        <v>459</v>
      </c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46">
        <v>0.46875</v>
      </c>
      <c r="X187" s="47" t="str">
        <f t="shared" si="700"/>
        <v>13</v>
      </c>
      <c r="Y187" s="47" t="str">
        <f t="shared" si="701"/>
        <v>21</v>
      </c>
      <c r="Z187" s="47" t="str">
        <f t="shared" si="702"/>
        <v>05</v>
      </c>
      <c r="AA187" s="105" t="s">
        <v>1085</v>
      </c>
      <c r="AB187" s="49" t="str">
        <f t="shared" si="703"/>
        <v>13:21:05</v>
      </c>
      <c r="AC187" s="47" t="str">
        <f t="shared" si="704"/>
        <v>13</v>
      </c>
      <c r="AD187" s="47" t="str">
        <f t="shared" si="705"/>
        <v>23</v>
      </c>
      <c r="AE187" s="47" t="str">
        <f t="shared" si="706"/>
        <v>30</v>
      </c>
      <c r="AF187" s="291" t="s">
        <v>1086</v>
      </c>
      <c r="AG187" s="49" t="str">
        <f t="shared" si="707"/>
        <v>13:23:30</v>
      </c>
      <c r="AH187" s="50">
        <f t="shared" si="708"/>
        <v>8.7557870370370439E-2</v>
      </c>
      <c r="AI187" s="57">
        <f t="shared" si="709"/>
        <v>1.678240740740744E-3</v>
      </c>
      <c r="AJ187" s="50">
        <f t="shared" si="710"/>
        <v>8.9236111111111183E-2</v>
      </c>
      <c r="AK187" s="52">
        <f t="shared" si="711"/>
        <v>14.276272306675477</v>
      </c>
      <c r="AL187" s="52">
        <f t="shared" si="712"/>
        <v>14.007782101167315</v>
      </c>
      <c r="AM187" s="106">
        <f t="shared" si="713"/>
        <v>0.57881944444444455</v>
      </c>
      <c r="AN187" s="47" t="str">
        <f t="shared" si="714"/>
        <v>16</v>
      </c>
      <c r="AO187" s="47" t="str">
        <f t="shared" si="715"/>
        <v>05</v>
      </c>
      <c r="AP187" s="47" t="str">
        <f t="shared" si="716"/>
        <v>00</v>
      </c>
      <c r="AQ187" s="48" t="s">
        <v>1087</v>
      </c>
      <c r="AR187" s="49" t="str">
        <f t="shared" si="717"/>
        <v>16:05:00</v>
      </c>
      <c r="AS187" s="47" t="str">
        <f t="shared" si="718"/>
        <v>16</v>
      </c>
      <c r="AT187" s="47" t="str">
        <f t="shared" si="719"/>
        <v>08</v>
      </c>
      <c r="AU187" s="47" t="str">
        <f t="shared" si="720"/>
        <v>40</v>
      </c>
      <c r="AV187" s="48" t="s">
        <v>1088</v>
      </c>
      <c r="AW187" s="49" t="str">
        <f t="shared" si="721"/>
        <v>16:08:40</v>
      </c>
      <c r="AX187" s="107">
        <f t="shared" si="722"/>
        <v>9.1319444444444287E-2</v>
      </c>
      <c r="AY187" s="109">
        <f t="shared" si="723"/>
        <v>2.5462962962964353E-3</v>
      </c>
      <c r="AZ187" s="107">
        <f t="shared" si="724"/>
        <v>9.3865740740740722E-2</v>
      </c>
      <c r="BA187" s="52">
        <f t="shared" si="725"/>
        <v>13.688212927756656</v>
      </c>
      <c r="BB187" s="52">
        <f t="shared" si="726"/>
        <v>13.316892725030826</v>
      </c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308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08">
        <f t="shared" si="727"/>
        <v>0.70046296296296306</v>
      </c>
      <c r="CJ187" s="47" t="str">
        <f t="shared" si="728"/>
        <v>18</v>
      </c>
      <c r="CK187" s="47" t="str">
        <f t="shared" si="729"/>
        <v>02</v>
      </c>
      <c r="CL187" s="47" t="str">
        <f t="shared" si="730"/>
        <v>40</v>
      </c>
      <c r="CM187" s="48" t="s">
        <v>1089</v>
      </c>
      <c r="CN187" s="49" t="str">
        <f t="shared" si="731"/>
        <v>18:02:40</v>
      </c>
      <c r="CO187" s="47" t="str">
        <f t="shared" si="732"/>
        <v>18</v>
      </c>
      <c r="CP187" s="47" t="str">
        <f t="shared" si="733"/>
        <v>04</v>
      </c>
      <c r="CQ187" s="47" t="str">
        <f t="shared" si="734"/>
        <v>07</v>
      </c>
      <c r="CR187" s="48" t="s">
        <v>1090</v>
      </c>
      <c r="CS187" s="49" t="str">
        <f t="shared" si="735"/>
        <v>18:04:07</v>
      </c>
      <c r="CT187" s="107">
        <f t="shared" si="736"/>
        <v>5.1388888888888817E-2</v>
      </c>
      <c r="CU187" s="109">
        <f t="shared" si="737"/>
        <v>1.0069444444443798E-3</v>
      </c>
      <c r="CV187" s="107">
        <f t="shared" si="738"/>
        <v>5.2395833333333197E-2</v>
      </c>
      <c r="CW187" s="52">
        <f t="shared" si="739"/>
        <v>16.216216216216214</v>
      </c>
      <c r="CX187" s="52">
        <f t="shared" si="740"/>
        <v>15.904572564612325</v>
      </c>
      <c r="CY187" s="58"/>
      <c r="CZ187" s="59">
        <f t="shared" si="741"/>
        <v>14.215202369200394</v>
      </c>
      <c r="DA187" s="113">
        <f t="shared" si="742"/>
        <v>14.475998994722293</v>
      </c>
      <c r="DB187" s="61">
        <f t="shared" si="743"/>
        <v>0.23026620370370354</v>
      </c>
      <c r="DC187" s="61">
        <f t="shared" si="744"/>
        <v>0.23449074074074072</v>
      </c>
      <c r="DD187" s="6"/>
      <c r="DE187" s="63">
        <f t="shared" si="745"/>
        <v>80</v>
      </c>
      <c r="DF187" s="9"/>
      <c r="DG187" s="9"/>
      <c r="DH187" s="9"/>
      <c r="DI187" s="9"/>
      <c r="DJ187" s="162"/>
      <c r="DK187" s="9"/>
      <c r="DL187" s="9"/>
      <c r="DM187" s="9"/>
      <c r="DN187" s="9"/>
      <c r="DO187" s="9"/>
      <c r="DP187" s="9"/>
      <c r="DQ187" s="9"/>
      <c r="DR187" s="9"/>
      <c r="DS187" s="10"/>
    </row>
    <row r="188" spans="1:123" s="67" customFormat="1">
      <c r="A188" s="417">
        <v>4</v>
      </c>
      <c r="B188" s="331">
        <f t="shared" si="699"/>
        <v>80</v>
      </c>
      <c r="C188" s="360">
        <v>408</v>
      </c>
      <c r="D188" s="361" t="s">
        <v>1091</v>
      </c>
      <c r="E188" s="362" t="s">
        <v>1092</v>
      </c>
      <c r="F188" s="330" t="s">
        <v>49</v>
      </c>
      <c r="G188" s="117"/>
      <c r="H188" s="117"/>
      <c r="I188" s="117"/>
      <c r="J188" s="117"/>
      <c r="K188" s="117"/>
      <c r="L188" s="117"/>
      <c r="M188" s="117"/>
      <c r="N188" s="117"/>
      <c r="O188" s="117"/>
      <c r="P188" s="117"/>
      <c r="Q188" s="117"/>
      <c r="R188" s="117"/>
      <c r="S188" s="117"/>
      <c r="T188" s="117"/>
      <c r="U188" s="117"/>
      <c r="V188" s="117"/>
      <c r="W188" s="46">
        <v>0.46875</v>
      </c>
      <c r="X188" s="47" t="str">
        <f t="shared" si="700"/>
        <v>12</v>
      </c>
      <c r="Y188" s="47" t="str">
        <f t="shared" si="701"/>
        <v>51</v>
      </c>
      <c r="Z188" s="47" t="str">
        <f t="shared" si="702"/>
        <v>34</v>
      </c>
      <c r="AA188" s="105" t="s">
        <v>1093</v>
      </c>
      <c r="AB188" s="49" t="str">
        <f t="shared" si="703"/>
        <v>12:51:34</v>
      </c>
      <c r="AC188" s="47" t="str">
        <f t="shared" si="704"/>
        <v>12</v>
      </c>
      <c r="AD188" s="47" t="str">
        <f t="shared" si="705"/>
        <v>53</v>
      </c>
      <c r="AE188" s="47" t="str">
        <f t="shared" si="706"/>
        <v>55</v>
      </c>
      <c r="AF188" s="291" t="s">
        <v>1094</v>
      </c>
      <c r="AG188" s="49" t="str">
        <f t="shared" si="707"/>
        <v>12:53:55</v>
      </c>
      <c r="AH188" s="50">
        <f t="shared" si="708"/>
        <v>6.7060185185185195E-2</v>
      </c>
      <c r="AI188" s="57">
        <f t="shared" si="709"/>
        <v>1.6319444444443665E-3</v>
      </c>
      <c r="AJ188" s="50">
        <f t="shared" si="710"/>
        <v>6.8692129629629561E-2</v>
      </c>
      <c r="AK188" s="52">
        <f t="shared" si="711"/>
        <v>18.639972385226095</v>
      </c>
      <c r="AL188" s="52">
        <f t="shared" si="712"/>
        <v>18.19713563605729</v>
      </c>
      <c r="AM188" s="106">
        <f t="shared" si="713"/>
        <v>0.55827546296296293</v>
      </c>
      <c r="AN188" s="47" t="str">
        <f t="shared" si="714"/>
        <v/>
      </c>
      <c r="AO188" s="47" t="str">
        <f t="shared" si="715"/>
        <v/>
      </c>
      <c r="AP188" s="47" t="str">
        <f t="shared" si="716"/>
        <v/>
      </c>
      <c r="AQ188" s="48"/>
      <c r="AR188" s="49" t="str">
        <f t="shared" si="717"/>
        <v>::</v>
      </c>
      <c r="AS188" s="47" t="str">
        <f t="shared" si="718"/>
        <v/>
      </c>
      <c r="AT188" s="47" t="str">
        <f t="shared" si="719"/>
        <v/>
      </c>
      <c r="AU188" s="47" t="str">
        <f t="shared" si="720"/>
        <v/>
      </c>
      <c r="AV188" s="48"/>
      <c r="AW188" s="49" t="str">
        <f t="shared" si="721"/>
        <v>::</v>
      </c>
      <c r="AX188" s="107" t="e">
        <f t="shared" si="722"/>
        <v>#VALUE!</v>
      </c>
      <c r="AY188" s="109" t="e">
        <f t="shared" si="723"/>
        <v>#VALUE!</v>
      </c>
      <c r="AZ188" s="107" t="e">
        <f t="shared" si="724"/>
        <v>#VALUE!</v>
      </c>
      <c r="BA188" s="52" t="e">
        <f t="shared" si="725"/>
        <v>#VALUE!</v>
      </c>
      <c r="BB188" s="52" t="e">
        <f t="shared" si="726"/>
        <v>#VALUE!</v>
      </c>
      <c r="BC188" s="117"/>
      <c r="BD188" s="117"/>
      <c r="BE188" s="117"/>
      <c r="BF188" s="117"/>
      <c r="BG188" s="117"/>
      <c r="BH188" s="117"/>
      <c r="BI188" s="117"/>
      <c r="BJ188" s="117"/>
      <c r="BK188" s="117"/>
      <c r="BL188" s="308"/>
      <c r="BM188" s="117"/>
      <c r="BN188" s="117"/>
      <c r="BO188" s="117"/>
      <c r="BP188" s="117"/>
      <c r="BQ188" s="117"/>
      <c r="BR188" s="117"/>
      <c r="BS188" s="117"/>
      <c r="BT188" s="117"/>
      <c r="BU188" s="117"/>
      <c r="BV188" s="117"/>
      <c r="BW188" s="117"/>
      <c r="BX188" s="117"/>
      <c r="BY188" s="117"/>
      <c r="BZ188" s="117"/>
      <c r="CA188" s="117"/>
      <c r="CB188" s="117"/>
      <c r="CC188" s="117"/>
      <c r="CD188" s="117"/>
      <c r="CE188" s="117"/>
      <c r="CF188" s="117"/>
      <c r="CG188" s="117"/>
      <c r="CH188" s="117"/>
      <c r="CI188" s="108"/>
      <c r="CJ188" s="47"/>
      <c r="CK188" s="47"/>
      <c r="CL188" s="47"/>
      <c r="CM188" s="48"/>
      <c r="CN188" s="49"/>
      <c r="CO188" s="47"/>
      <c r="CP188" s="47"/>
      <c r="CQ188" s="47"/>
      <c r="CR188" s="48"/>
      <c r="CS188" s="49"/>
      <c r="CT188" s="107"/>
      <c r="CU188" s="109"/>
      <c r="CV188" s="107"/>
      <c r="CW188" s="52"/>
      <c r="CX188" s="52"/>
      <c r="CY188" s="58"/>
      <c r="CZ188" s="59"/>
      <c r="DA188" s="113"/>
      <c r="DB188" s="61"/>
      <c r="DC188" s="61"/>
      <c r="DD188" s="6"/>
      <c r="DE188" s="63">
        <f t="shared" si="745"/>
        <v>80</v>
      </c>
      <c r="DF188" s="9"/>
      <c r="DG188" s="9"/>
      <c r="DH188" s="9"/>
      <c r="DI188" s="9"/>
      <c r="DJ188" s="162"/>
      <c r="DK188" s="9"/>
      <c r="DL188" s="9"/>
      <c r="DM188" s="9"/>
      <c r="DN188" s="9"/>
      <c r="DO188" s="9"/>
      <c r="DP188" s="9"/>
      <c r="DQ188" s="9"/>
      <c r="DR188" s="9"/>
      <c r="DS188" s="10"/>
    </row>
  </sheetData>
  <sheetProtection password="CA95" sheet="1" objects="1" scenarios="1"/>
  <sortState ref="B150:CS164">
    <sortCondition ref="CS150:CS164"/>
  </sortState>
  <mergeCells count="14">
    <mergeCell ref="DA2:DA8"/>
    <mergeCell ref="V1:V8"/>
    <mergeCell ref="U2:U8"/>
    <mergeCell ref="BR1:BR8"/>
    <mergeCell ref="BQ2:BQ8"/>
    <mergeCell ref="BB1:BB8"/>
    <mergeCell ref="BA2:BA8"/>
    <mergeCell ref="AL1:AL8"/>
    <mergeCell ref="AK2:AK8"/>
    <mergeCell ref="CG2:CG8"/>
    <mergeCell ref="CH1:CH8"/>
    <mergeCell ref="CX1:CX8"/>
    <mergeCell ref="CW2:CW8"/>
    <mergeCell ref="CZ2:CZ8"/>
  </mergeCells>
  <phoneticPr fontId="1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S217"/>
  <sheetViews>
    <sheetView workbookViewId="0">
      <pane xSplit="6" ySplit="4" topLeftCell="G94" activePane="bottomRight" state="frozen"/>
      <selection pane="topRight" activeCell="G1" sqref="G1"/>
      <selection pane="bottomLeft" activeCell="A5" sqref="A5"/>
      <selection pane="bottomRight" activeCell="D110" sqref="D110"/>
    </sheetView>
  </sheetViews>
  <sheetFormatPr baseColWidth="10" defaultColWidth="10.85546875" defaultRowHeight="12.75"/>
  <cols>
    <col min="1" max="1" width="4.140625" style="3" customWidth="1"/>
    <col min="2" max="2" width="6.42578125" style="3" customWidth="1"/>
    <col min="3" max="3" width="5.140625" style="9" customWidth="1"/>
    <col min="4" max="4" width="24.28515625" style="12" customWidth="1"/>
    <col min="5" max="5" width="16.140625" style="12" customWidth="1"/>
    <col min="6" max="6" width="7.85546875" style="12" customWidth="1"/>
    <col min="7" max="7" width="9.5703125" style="157" bestFit="1" customWidth="1"/>
    <col min="8" max="10" width="2.7109375" style="157" hidden="1" customWidth="1"/>
    <col min="11" max="11" width="7" style="158" hidden="1" customWidth="1"/>
    <col min="12" max="12" width="7" style="158" bestFit="1" customWidth="1"/>
    <col min="13" max="15" width="2.7109375" style="158" hidden="1" customWidth="1"/>
    <col min="16" max="16" width="7" style="158" hidden="1" customWidth="1"/>
    <col min="17" max="17" width="7.28515625" style="158" bestFit="1" customWidth="1"/>
    <col min="18" max="18" width="6.140625" style="159" bestFit="1" customWidth="1"/>
    <col min="19" max="19" width="7.28515625" style="159" bestFit="1" customWidth="1"/>
    <col min="20" max="20" width="6.140625" style="159" bestFit="1" customWidth="1"/>
    <col min="21" max="21" width="4" style="159" customWidth="1"/>
    <col min="22" max="22" width="4.7109375" style="159" customWidth="1"/>
    <col min="23" max="23" width="9.5703125" style="159" bestFit="1" customWidth="1"/>
    <col min="24" max="26" width="2.7109375" style="159" hidden="1" customWidth="1"/>
    <col min="27" max="27" width="7" style="160" hidden="1" customWidth="1"/>
    <col min="28" max="28" width="7" style="160" bestFit="1" customWidth="1"/>
    <col min="29" max="31" width="2.7109375" style="160" hidden="1" customWidth="1"/>
    <col min="32" max="32" width="7" style="301" hidden="1" customWidth="1"/>
    <col min="33" max="33" width="7.28515625" style="160" bestFit="1" customWidth="1"/>
    <col min="34" max="36" width="8.140625" style="159" bestFit="1" customWidth="1"/>
    <col min="37" max="37" width="5.85546875" style="159" customWidth="1"/>
    <col min="38" max="38" width="4.7109375" style="159" customWidth="1"/>
    <col min="39" max="39" width="9.5703125" style="159" bestFit="1" customWidth="1"/>
    <col min="40" max="42" width="2.7109375" style="159" hidden="1" customWidth="1"/>
    <col min="43" max="43" width="7" style="159" hidden="1" customWidth="1"/>
    <col min="44" max="44" width="7" style="160" bestFit="1" customWidth="1"/>
    <col min="45" max="47" width="2.7109375" style="160" hidden="1" customWidth="1"/>
    <col min="48" max="48" width="7" style="160" hidden="1" customWidth="1"/>
    <col min="49" max="49" width="7.28515625" style="160" bestFit="1" customWidth="1"/>
    <col min="50" max="52" width="8.140625" style="159" bestFit="1" customWidth="1"/>
    <col min="53" max="53" width="5" style="159" customWidth="1"/>
    <col min="54" max="54" width="5.85546875" style="159" customWidth="1"/>
    <col min="55" max="55" width="9.5703125" style="159" bestFit="1" customWidth="1"/>
    <col min="56" max="58" width="2.7109375" style="159" hidden="1" customWidth="1"/>
    <col min="59" max="59" width="7" style="159" hidden="1" customWidth="1"/>
    <col min="60" max="60" width="7" style="160" bestFit="1" customWidth="1"/>
    <col min="61" max="63" width="2.7109375" style="160" hidden="1" customWidth="1"/>
    <col min="64" max="64" width="7" style="315" hidden="1" customWidth="1"/>
    <col min="65" max="65" width="7.28515625" style="160" bestFit="1" customWidth="1"/>
    <col min="66" max="68" width="8.140625" style="159" bestFit="1" customWidth="1"/>
    <col min="69" max="69" width="5" style="159" customWidth="1"/>
    <col min="70" max="70" width="3.85546875" style="159" customWidth="1"/>
    <col min="71" max="71" width="9.5703125" style="159" bestFit="1" customWidth="1"/>
    <col min="72" max="74" width="2.7109375" style="159" hidden="1" customWidth="1"/>
    <col min="75" max="75" width="8" style="159" hidden="1" customWidth="1"/>
    <col min="76" max="76" width="7" style="160" bestFit="1" customWidth="1"/>
    <col min="77" max="79" width="2.7109375" style="160" hidden="1" customWidth="1"/>
    <col min="80" max="80" width="7" style="160" hidden="1" customWidth="1"/>
    <col min="81" max="81" width="7.28515625" style="160" bestFit="1" customWidth="1"/>
    <col min="82" max="82" width="8.140625" style="159" bestFit="1" customWidth="1"/>
    <col min="83" max="83" width="7.28515625" style="159" customWidth="1"/>
    <col min="84" max="84" width="8.140625" style="159" bestFit="1" customWidth="1"/>
    <col min="85" max="85" width="4.42578125" style="159" customWidth="1"/>
    <col min="86" max="86" width="3.85546875" style="159" customWidth="1"/>
    <col min="87" max="87" width="9.5703125" style="159" bestFit="1" customWidth="1"/>
    <col min="88" max="90" width="2.7109375" style="159" hidden="1" customWidth="1"/>
    <col min="91" max="91" width="7" style="159" hidden="1" customWidth="1"/>
    <col min="92" max="92" width="7" style="161" bestFit="1" customWidth="1"/>
    <col min="93" max="95" width="2.7109375" style="161" hidden="1" customWidth="1"/>
    <col min="96" max="96" width="7" style="161" hidden="1" customWidth="1"/>
    <col min="97" max="97" width="7.28515625" style="161" bestFit="1" customWidth="1"/>
    <col min="98" max="100" width="8.140625" style="159" bestFit="1" customWidth="1"/>
    <col min="101" max="101" width="4.42578125" style="159" customWidth="1"/>
    <col min="102" max="102" width="4.28515625" style="159" customWidth="1"/>
    <col min="103" max="103" width="2.42578125" style="159" hidden="1" customWidth="1"/>
    <col min="104" max="105" width="8.140625" style="159" bestFit="1" customWidth="1"/>
    <col min="106" max="106" width="8.140625" style="159" hidden="1" customWidth="1"/>
    <col min="107" max="107" width="8.140625" style="9" hidden="1" customWidth="1"/>
    <col min="108" max="108" width="2.28515625" style="9" hidden="1" customWidth="1"/>
    <col min="109" max="109" width="7" style="9" bestFit="1" customWidth="1"/>
    <col min="110" max="110" width="4" style="9" hidden="1" customWidth="1"/>
    <col min="111" max="111" width="5.140625" style="9" hidden="1" customWidth="1"/>
    <col min="112" max="112" width="4.85546875" style="9" bestFit="1" customWidth="1"/>
    <col min="113" max="113" width="5.42578125" style="9" bestFit="1" customWidth="1"/>
    <col min="114" max="114" width="4.85546875" style="162" hidden="1" customWidth="1"/>
    <col min="115" max="115" width="5.140625" style="9" hidden="1" customWidth="1"/>
    <col min="116" max="121" width="4.85546875" style="9" hidden="1" customWidth="1"/>
    <col min="122" max="122" width="5.140625" style="9" bestFit="1" customWidth="1"/>
    <col min="123" max="123" width="10.85546875" style="10"/>
    <col min="124" max="16384" width="10.85546875" style="9"/>
  </cols>
  <sheetData>
    <row r="1" spans="1:123" s="3" customFormat="1" ht="14.25" customHeight="1" thickBot="1">
      <c r="A1" s="879" t="s">
        <v>1152</v>
      </c>
      <c r="B1" s="880"/>
      <c r="C1" s="880"/>
      <c r="D1" s="880"/>
      <c r="E1" s="445"/>
      <c r="F1" s="7"/>
      <c r="G1" s="547" t="s">
        <v>0</v>
      </c>
      <c r="H1" s="892"/>
      <c r="I1" s="892"/>
      <c r="J1" s="892"/>
      <c r="K1" s="184"/>
      <c r="L1" s="185"/>
      <c r="M1" s="892"/>
      <c r="N1" s="892"/>
      <c r="O1" s="892"/>
      <c r="P1" s="184"/>
      <c r="Q1" s="185"/>
      <c r="R1" s="447"/>
      <c r="S1" s="447"/>
      <c r="T1" s="447"/>
      <c r="U1" s="197" t="s">
        <v>5</v>
      </c>
      <c r="V1" s="895" t="s">
        <v>1</v>
      </c>
      <c r="W1" s="187" t="s">
        <v>2</v>
      </c>
      <c r="X1" s="894"/>
      <c r="Y1" s="894"/>
      <c r="Z1" s="894"/>
      <c r="AA1" s="188"/>
      <c r="AB1" s="189"/>
      <c r="AC1" s="894"/>
      <c r="AD1" s="894"/>
      <c r="AE1" s="894"/>
      <c r="AF1" s="288"/>
      <c r="AG1" s="189"/>
      <c r="AH1" s="189"/>
      <c r="AI1" s="189"/>
      <c r="AJ1" s="189"/>
      <c r="AK1" s="197" t="s">
        <v>5</v>
      </c>
      <c r="AL1" s="895" t="s">
        <v>1</v>
      </c>
      <c r="AM1" s="190" t="s">
        <v>3</v>
      </c>
      <c r="AN1" s="441"/>
      <c r="AO1" s="441"/>
      <c r="AP1" s="441"/>
      <c r="AQ1" s="191"/>
      <c r="AR1" s="192"/>
      <c r="AS1" s="893"/>
      <c r="AT1" s="893"/>
      <c r="AU1" s="893"/>
      <c r="AV1" s="191"/>
      <c r="AW1" s="192"/>
      <c r="AX1" s="192"/>
      <c r="AY1" s="192"/>
      <c r="AZ1" s="192"/>
      <c r="BA1" s="197" t="s">
        <v>5</v>
      </c>
      <c r="BB1" s="895" t="s">
        <v>1</v>
      </c>
      <c r="BC1" s="194" t="s">
        <v>6</v>
      </c>
      <c r="BD1" s="892"/>
      <c r="BE1" s="892"/>
      <c r="BF1" s="892"/>
      <c r="BG1" s="195"/>
      <c r="BH1" s="196"/>
      <c r="BI1" s="892"/>
      <c r="BJ1" s="892"/>
      <c r="BK1" s="892"/>
      <c r="BL1" s="303"/>
      <c r="BM1" s="196"/>
      <c r="BN1" s="451"/>
      <c r="BO1" s="451"/>
      <c r="BP1" s="452"/>
      <c r="BQ1" s="197" t="s">
        <v>5</v>
      </c>
      <c r="BR1" s="895" t="s">
        <v>1</v>
      </c>
      <c r="BS1" s="198" t="s">
        <v>4</v>
      </c>
      <c r="BT1" s="891"/>
      <c r="BU1" s="891"/>
      <c r="BV1" s="891"/>
      <c r="BW1" s="199"/>
      <c r="BX1" s="200"/>
      <c r="BY1" s="891"/>
      <c r="BZ1" s="891"/>
      <c r="CA1" s="891"/>
      <c r="CB1" s="199"/>
      <c r="CC1" s="200"/>
      <c r="CD1" s="506"/>
      <c r="CE1" s="506"/>
      <c r="CF1" s="507"/>
      <c r="CG1" s="197" t="s">
        <v>5</v>
      </c>
      <c r="CH1" s="895" t="s">
        <v>1</v>
      </c>
      <c r="CI1" s="201" t="s">
        <v>0</v>
      </c>
      <c r="CJ1" s="910"/>
      <c r="CK1" s="910"/>
      <c r="CL1" s="910"/>
      <c r="CM1" s="202"/>
      <c r="CN1" s="203"/>
      <c r="CO1" s="910"/>
      <c r="CP1" s="910"/>
      <c r="CQ1" s="910"/>
      <c r="CR1" s="202"/>
      <c r="CS1" s="203"/>
      <c r="CT1" s="477"/>
      <c r="CU1" s="477"/>
      <c r="CV1" s="478"/>
      <c r="CW1" s="197" t="s">
        <v>5</v>
      </c>
      <c r="CX1" s="895" t="s">
        <v>1</v>
      </c>
      <c r="CY1" s="479"/>
      <c r="CZ1" s="205"/>
      <c r="DA1" s="205"/>
      <c r="DB1" s="448"/>
      <c r="DC1" s="449"/>
      <c r="DD1" s="206"/>
      <c r="DE1" s="7"/>
      <c r="DF1" s="901"/>
      <c r="DG1" s="902"/>
      <c r="DH1" s="7" t="s">
        <v>7</v>
      </c>
      <c r="DI1" s="7" t="s">
        <v>7</v>
      </c>
      <c r="DJ1" s="903" t="s">
        <v>7</v>
      </c>
      <c r="DK1" s="904"/>
      <c r="DL1" s="904"/>
      <c r="DM1" s="904"/>
      <c r="DN1" s="904"/>
      <c r="DO1" s="904"/>
      <c r="DP1" s="904"/>
      <c r="DQ1" s="905"/>
      <c r="DR1" s="7"/>
      <c r="DS1" s="2"/>
    </row>
    <row r="2" spans="1:123" ht="12.75" customHeight="1">
      <c r="A2" s="546" t="s">
        <v>8</v>
      </c>
      <c r="B2" s="526"/>
      <c r="C2" s="526"/>
      <c r="D2" s="526"/>
      <c r="E2" s="527"/>
      <c r="F2" s="545"/>
      <c r="G2" s="547" t="s">
        <v>9</v>
      </c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30"/>
      <c r="U2" s="898" t="s">
        <v>5</v>
      </c>
      <c r="V2" s="896"/>
      <c r="W2" s="548" t="s">
        <v>10</v>
      </c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10"/>
      <c r="AK2" s="898" t="s">
        <v>5</v>
      </c>
      <c r="AL2" s="896"/>
      <c r="AM2" s="511" t="s">
        <v>11</v>
      </c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512"/>
      <c r="AZ2" s="513"/>
      <c r="BA2" s="898" t="s">
        <v>5</v>
      </c>
      <c r="BB2" s="896"/>
      <c r="BC2" s="475" t="s">
        <v>12</v>
      </c>
      <c r="BD2" s="451"/>
      <c r="BE2" s="451"/>
      <c r="BF2" s="451"/>
      <c r="BG2" s="451"/>
      <c r="BH2" s="451"/>
      <c r="BI2" s="451"/>
      <c r="BJ2" s="451"/>
      <c r="BK2" s="451"/>
      <c r="BL2" s="451"/>
      <c r="BM2" s="451"/>
      <c r="BN2" s="451"/>
      <c r="BO2" s="451"/>
      <c r="BP2" s="452"/>
      <c r="BQ2" s="898" t="s">
        <v>5</v>
      </c>
      <c r="BR2" s="896"/>
      <c r="BS2" s="472" t="s">
        <v>13</v>
      </c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4"/>
      <c r="CG2" s="898" t="s">
        <v>5</v>
      </c>
      <c r="CH2" s="896"/>
      <c r="CI2" s="476" t="s">
        <v>14</v>
      </c>
      <c r="CJ2" s="477"/>
      <c r="CK2" s="477"/>
      <c r="CL2" s="477"/>
      <c r="CM2" s="477"/>
      <c r="CN2" s="477"/>
      <c r="CO2" s="477"/>
      <c r="CP2" s="477"/>
      <c r="CQ2" s="477"/>
      <c r="CR2" s="477"/>
      <c r="CS2" s="477"/>
      <c r="CT2" s="477"/>
      <c r="CU2" s="477"/>
      <c r="CV2" s="478"/>
      <c r="CW2" s="898" t="s">
        <v>5</v>
      </c>
      <c r="CX2" s="896"/>
      <c r="CY2" s="479"/>
      <c r="CZ2" s="906" t="s">
        <v>15</v>
      </c>
      <c r="DA2" s="908" t="s">
        <v>16</v>
      </c>
      <c r="DB2" s="4" t="s">
        <v>7</v>
      </c>
      <c r="DC2" s="5"/>
      <c r="DD2" s="6"/>
      <c r="DE2" s="7" t="s">
        <v>7</v>
      </c>
      <c r="DF2" s="7"/>
      <c r="DG2" s="7"/>
      <c r="DH2" s="7" t="s">
        <v>7</v>
      </c>
      <c r="DI2" s="7" t="s">
        <v>7</v>
      </c>
      <c r="DJ2" s="8" t="s">
        <v>7</v>
      </c>
      <c r="DK2" s="7" t="s">
        <v>7</v>
      </c>
      <c r="DL2" s="4" t="s">
        <v>17</v>
      </c>
      <c r="DM2" s="4" t="s">
        <v>18</v>
      </c>
      <c r="DN2" s="4" t="s">
        <v>19</v>
      </c>
      <c r="DO2" s="4" t="s">
        <v>20</v>
      </c>
      <c r="DP2" s="4" t="s">
        <v>21</v>
      </c>
      <c r="DQ2" s="9" t="s">
        <v>22</v>
      </c>
      <c r="DR2" s="7"/>
    </row>
    <row r="3" spans="1:123">
      <c r="A3" s="545"/>
      <c r="B3" s="7"/>
      <c r="C3" s="545" t="s">
        <v>23</v>
      </c>
      <c r="E3" s="7"/>
      <c r="F3" s="7"/>
      <c r="G3" s="498">
        <v>40</v>
      </c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500"/>
      <c r="U3" s="899"/>
      <c r="V3" s="896"/>
      <c r="W3" s="480">
        <v>30</v>
      </c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2"/>
      <c r="AK3" s="899"/>
      <c r="AL3" s="896"/>
      <c r="AM3" s="489">
        <v>30</v>
      </c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/>
      <c r="AZ3" s="491"/>
      <c r="BA3" s="899"/>
      <c r="BB3" s="896"/>
      <c r="BC3" s="454">
        <v>20</v>
      </c>
      <c r="BD3" s="455"/>
      <c r="BE3" s="455"/>
      <c r="BF3" s="455"/>
      <c r="BG3" s="455"/>
      <c r="BH3" s="455"/>
      <c r="BI3" s="455"/>
      <c r="BJ3" s="455"/>
      <c r="BK3" s="455"/>
      <c r="BL3" s="455"/>
      <c r="BM3" s="455"/>
      <c r="BN3" s="455"/>
      <c r="BO3" s="455"/>
      <c r="BP3" s="456"/>
      <c r="BQ3" s="899"/>
      <c r="BR3" s="896"/>
      <c r="BS3" s="463">
        <v>20</v>
      </c>
      <c r="BT3" s="464"/>
      <c r="BU3" s="464"/>
      <c r="BV3" s="464"/>
      <c r="BW3" s="464"/>
      <c r="BX3" s="464"/>
      <c r="BY3" s="464"/>
      <c r="BZ3" s="464"/>
      <c r="CA3" s="464"/>
      <c r="CB3" s="464"/>
      <c r="CC3" s="464"/>
      <c r="CD3" s="464"/>
      <c r="CE3" s="464"/>
      <c r="CF3" s="465"/>
      <c r="CG3" s="899"/>
      <c r="CH3" s="896"/>
      <c r="CI3" s="498">
        <v>20</v>
      </c>
      <c r="CJ3" s="499"/>
      <c r="CK3" s="499"/>
      <c r="CL3" s="499"/>
      <c r="CM3" s="499"/>
      <c r="CN3" s="499"/>
      <c r="CO3" s="499"/>
      <c r="CP3" s="499"/>
      <c r="CQ3" s="499"/>
      <c r="CR3" s="499"/>
      <c r="CS3" s="499"/>
      <c r="CT3" s="499"/>
      <c r="CU3" s="499"/>
      <c r="CV3" s="500"/>
      <c r="CW3" s="899"/>
      <c r="CX3" s="896"/>
      <c r="CY3" s="479"/>
      <c r="CZ3" s="906"/>
      <c r="DA3" s="908"/>
      <c r="DB3" s="545"/>
      <c r="DC3" s="545"/>
      <c r="DD3" s="6"/>
      <c r="DE3" s="545"/>
      <c r="DF3" s="545"/>
      <c r="DG3" s="545"/>
      <c r="DH3" s="13"/>
      <c r="DI3" s="545"/>
      <c r="DJ3" s="545"/>
      <c r="DK3" s="545"/>
      <c r="DL3" s="4"/>
      <c r="DM3" s="18">
        <v>2.0868055555555556E-2</v>
      </c>
      <c r="DN3" s="18">
        <v>1.3981481481481482E-2</v>
      </c>
      <c r="DR3" s="4"/>
    </row>
    <row r="4" spans="1:123" ht="65.25" customHeight="1">
      <c r="A4" s="209" t="s">
        <v>24</v>
      </c>
      <c r="B4" s="20" t="s">
        <v>25</v>
      </c>
      <c r="C4" s="21" t="s">
        <v>26</v>
      </c>
      <c r="D4" s="22" t="s">
        <v>27</v>
      </c>
      <c r="E4" s="22" t="s">
        <v>28</v>
      </c>
      <c r="F4" s="23" t="s">
        <v>29</v>
      </c>
      <c r="G4" s="281" t="s">
        <v>30</v>
      </c>
      <c r="H4" s="25"/>
      <c r="I4" s="25"/>
      <c r="J4" s="25"/>
      <c r="K4" s="26" t="s">
        <v>31</v>
      </c>
      <c r="L4" s="27" t="s">
        <v>32</v>
      </c>
      <c r="M4" s="27"/>
      <c r="N4" s="27"/>
      <c r="O4" s="27"/>
      <c r="P4" s="28" t="s">
        <v>33</v>
      </c>
      <c r="Q4" s="27" t="s">
        <v>34</v>
      </c>
      <c r="R4" s="29" t="s">
        <v>35</v>
      </c>
      <c r="S4" s="29" t="s">
        <v>36</v>
      </c>
      <c r="T4" s="29" t="s">
        <v>37</v>
      </c>
      <c r="U4" s="900"/>
      <c r="V4" s="897"/>
      <c r="W4" s="30" t="s">
        <v>30</v>
      </c>
      <c r="X4" s="30"/>
      <c r="Y4" s="30"/>
      <c r="Z4" s="30"/>
      <c r="AA4" s="26" t="s">
        <v>31</v>
      </c>
      <c r="AB4" s="27" t="s">
        <v>32</v>
      </c>
      <c r="AC4" s="27"/>
      <c r="AD4" s="27"/>
      <c r="AE4" s="27"/>
      <c r="AF4" s="289" t="s">
        <v>33</v>
      </c>
      <c r="AG4" s="27" t="s">
        <v>34</v>
      </c>
      <c r="AH4" s="29" t="s">
        <v>35</v>
      </c>
      <c r="AI4" s="29" t="s">
        <v>36</v>
      </c>
      <c r="AJ4" s="29" t="s">
        <v>37</v>
      </c>
      <c r="AK4" s="900"/>
      <c r="AL4" s="897"/>
      <c r="AM4" s="30" t="s">
        <v>30</v>
      </c>
      <c r="AN4" s="31"/>
      <c r="AO4" s="31"/>
      <c r="AP4" s="31"/>
      <c r="AQ4" s="32" t="s">
        <v>31</v>
      </c>
      <c r="AR4" s="33" t="s">
        <v>32</v>
      </c>
      <c r="AS4" s="33"/>
      <c r="AT4" s="33"/>
      <c r="AU4" s="33"/>
      <c r="AV4" s="34" t="s">
        <v>33</v>
      </c>
      <c r="AW4" s="33" t="s">
        <v>34</v>
      </c>
      <c r="AX4" s="31" t="s">
        <v>35</v>
      </c>
      <c r="AY4" s="31" t="s">
        <v>36</v>
      </c>
      <c r="AZ4" s="31" t="s">
        <v>37</v>
      </c>
      <c r="BA4" s="900"/>
      <c r="BB4" s="897"/>
      <c r="BC4" s="30" t="s">
        <v>30</v>
      </c>
      <c r="BD4" s="30"/>
      <c r="BE4" s="30"/>
      <c r="BF4" s="30"/>
      <c r="BG4" s="35" t="s">
        <v>31</v>
      </c>
      <c r="BH4" s="27" t="s">
        <v>32</v>
      </c>
      <c r="BI4" s="27"/>
      <c r="BJ4" s="27"/>
      <c r="BK4" s="27"/>
      <c r="BL4" s="304" t="s">
        <v>33</v>
      </c>
      <c r="BM4" s="27" t="s">
        <v>34</v>
      </c>
      <c r="BN4" s="29" t="s">
        <v>35</v>
      </c>
      <c r="BO4" s="29" t="s">
        <v>36</v>
      </c>
      <c r="BP4" s="29" t="s">
        <v>37</v>
      </c>
      <c r="BQ4" s="900"/>
      <c r="BR4" s="897"/>
      <c r="BS4" s="30" t="s">
        <v>30</v>
      </c>
      <c r="BT4" s="30"/>
      <c r="BU4" s="30"/>
      <c r="BV4" s="30"/>
      <c r="BW4" s="35" t="s">
        <v>31</v>
      </c>
      <c r="BX4" s="27" t="s">
        <v>32</v>
      </c>
      <c r="BY4" s="27"/>
      <c r="BZ4" s="27"/>
      <c r="CA4" s="27"/>
      <c r="CB4" s="28" t="s">
        <v>33</v>
      </c>
      <c r="CC4" s="27" t="s">
        <v>34</v>
      </c>
      <c r="CD4" s="29" t="s">
        <v>35</v>
      </c>
      <c r="CE4" s="29" t="s">
        <v>36</v>
      </c>
      <c r="CF4" s="29" t="s">
        <v>37</v>
      </c>
      <c r="CG4" s="900"/>
      <c r="CH4" s="897"/>
      <c r="CI4" s="30" t="s">
        <v>30</v>
      </c>
      <c r="CJ4" s="30"/>
      <c r="CK4" s="30"/>
      <c r="CL4" s="30"/>
      <c r="CM4" s="35" t="s">
        <v>31</v>
      </c>
      <c r="CN4" s="27" t="s">
        <v>32</v>
      </c>
      <c r="CO4" s="27"/>
      <c r="CP4" s="27"/>
      <c r="CQ4" s="27"/>
      <c r="CR4" s="28" t="s">
        <v>33</v>
      </c>
      <c r="CS4" s="36" t="s">
        <v>34</v>
      </c>
      <c r="CT4" s="29" t="s">
        <v>35</v>
      </c>
      <c r="CU4" s="29" t="s">
        <v>36</v>
      </c>
      <c r="CV4" s="29" t="s">
        <v>37</v>
      </c>
      <c r="CW4" s="900"/>
      <c r="CX4" s="897"/>
      <c r="CY4" s="479"/>
      <c r="CZ4" s="907"/>
      <c r="DA4" s="909"/>
      <c r="DB4" s="29" t="s">
        <v>38</v>
      </c>
      <c r="DC4" s="29" t="s">
        <v>39</v>
      </c>
      <c r="DD4" s="6"/>
      <c r="DE4" s="21" t="s">
        <v>40</v>
      </c>
      <c r="DF4" s="37" t="s">
        <v>41</v>
      </c>
      <c r="DG4" s="37" t="s">
        <v>42</v>
      </c>
      <c r="DH4" s="38" t="s">
        <v>43</v>
      </c>
      <c r="DI4" s="37" t="s">
        <v>44</v>
      </c>
      <c r="DJ4" s="37" t="s">
        <v>45</v>
      </c>
      <c r="DK4" s="37" t="s">
        <v>46</v>
      </c>
      <c r="DL4" s="4"/>
      <c r="DM4" s="4"/>
      <c r="DN4" s="4"/>
      <c r="DO4" s="4"/>
      <c r="DP4" s="4"/>
      <c r="DQ4" s="4"/>
      <c r="DR4" s="210" t="s">
        <v>47</v>
      </c>
    </row>
    <row r="5" spans="1:123">
      <c r="A5" s="39" t="s">
        <v>7</v>
      </c>
      <c r="B5" s="39">
        <v>160</v>
      </c>
      <c r="C5" s="567" t="s">
        <v>48</v>
      </c>
      <c r="D5" s="516"/>
      <c r="E5" s="516"/>
      <c r="F5" s="517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290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305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39">
        <v>160</v>
      </c>
      <c r="DD5" s="40"/>
      <c r="DE5" s="41" t="s">
        <v>991</v>
      </c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211"/>
    </row>
    <row r="6" spans="1:123" s="67" customFormat="1">
      <c r="A6" s="212">
        <v>1</v>
      </c>
      <c r="B6" s="43">
        <f>B5</f>
        <v>160</v>
      </c>
      <c r="C6" s="44">
        <v>12</v>
      </c>
      <c r="D6" s="45" t="s">
        <v>239</v>
      </c>
      <c r="E6" s="45" t="s">
        <v>1196</v>
      </c>
      <c r="F6" s="44"/>
      <c r="G6" s="46">
        <v>0.16666666666666666</v>
      </c>
      <c r="H6" s="47" t="str">
        <f>LEFT(K6,2)</f>
        <v>06</v>
      </c>
      <c r="I6" s="47" t="str">
        <f>MID(K6,3,2)</f>
        <v>30</v>
      </c>
      <c r="J6" s="47" t="str">
        <f>RIGHT(K6,2)</f>
        <v>00</v>
      </c>
      <c r="K6" s="48" t="s">
        <v>1334</v>
      </c>
      <c r="L6" s="49" t="str">
        <f>CONCATENATE(H6&amp;":"&amp;I6&amp;":"&amp;J6)</f>
        <v>06:30:00</v>
      </c>
      <c r="M6" s="47" t="str">
        <f>LEFT(P6,2)</f>
        <v>06</v>
      </c>
      <c r="N6" s="47" t="str">
        <f>MID(P6,3,2)</f>
        <v>36</v>
      </c>
      <c r="O6" s="47" t="str">
        <f>RIGHT(P6,2)</f>
        <v>00</v>
      </c>
      <c r="P6" s="48" t="s">
        <v>1335</v>
      </c>
      <c r="Q6" s="49" t="str">
        <f>CONCATENATE(M6&amp;":"&amp;N6&amp;":"&amp;O6)</f>
        <v>06:36:00</v>
      </c>
      <c r="R6" s="50">
        <f>L6-G6</f>
        <v>0.10416666666666666</v>
      </c>
      <c r="S6" s="51">
        <f>Q6-L6</f>
        <v>4.1666666666666519E-3</v>
      </c>
      <c r="T6" s="50">
        <f>Q6-L6+R6</f>
        <v>0.10833333333333331</v>
      </c>
      <c r="U6" s="52">
        <f>$G$3/(MINUTE(R6)/60+HOUR(R6)+SECOND(R6)/3600)</f>
        <v>16</v>
      </c>
      <c r="V6" s="52">
        <f>$G$3/(MINUTE(T6)/60+HOUR(T6)+SECOND(T6)/3600)</f>
        <v>15.384615384615383</v>
      </c>
      <c r="W6" s="106">
        <f>Q6+"0:40"</f>
        <v>0.30277777777777776</v>
      </c>
      <c r="X6" s="47" t="str">
        <f>LEFT(AA6,2)</f>
        <v>09</v>
      </c>
      <c r="Y6" s="47" t="str">
        <f>MID(AA6,3,2)</f>
        <v>12</v>
      </c>
      <c r="Z6" s="47" t="str">
        <f>RIGHT(AA6,2)</f>
        <v>31</v>
      </c>
      <c r="AA6" s="48" t="s">
        <v>1336</v>
      </c>
      <c r="AB6" s="49" t="str">
        <f>CONCATENATE(X6&amp;":"&amp;Y6&amp;":"&amp;Z6)</f>
        <v>09:12:31</v>
      </c>
      <c r="AC6" s="47" t="str">
        <f>LEFT(AF6,2)</f>
        <v>09</v>
      </c>
      <c r="AD6" s="47" t="str">
        <f>MID(AF6,3,2)</f>
        <v>14</v>
      </c>
      <c r="AE6" s="47" t="str">
        <f>RIGHT(AF6,2)</f>
        <v>49</v>
      </c>
      <c r="AF6" s="291" t="s">
        <v>1337</v>
      </c>
      <c r="AG6" s="49" t="str">
        <f>CONCATENATE(AC6&amp;":"&amp;AD6&amp;":"&amp;AE6)</f>
        <v>09:14:49</v>
      </c>
      <c r="AH6" s="50">
        <f>AB6-W6</f>
        <v>8.0914351851851862E-2</v>
      </c>
      <c r="AI6" s="51">
        <f>AG6-AB6</f>
        <v>1.5972222222222499E-3</v>
      </c>
      <c r="AJ6" s="50">
        <f>AG6-AB6+AH6</f>
        <v>8.2511574074074112E-2</v>
      </c>
      <c r="AK6" s="52">
        <f>$W$3/(MINUTE(AH6)/60+HOUR(AH6)+SECOND(AH6)/3600)</f>
        <v>15.448433700472036</v>
      </c>
      <c r="AL6" s="52">
        <f>$W$3/(MINUTE(AJ6)/60+HOUR(AJ6)+SECOND(AJ6)/3600)</f>
        <v>15.149389816243513</v>
      </c>
      <c r="AM6" s="106">
        <f>AG6+"0:30"</f>
        <v>0.40612268518518518</v>
      </c>
      <c r="AN6" s="47" t="str">
        <f>LEFT(AQ6,2)</f>
        <v>12</v>
      </c>
      <c r="AO6" s="47" t="str">
        <f>MID(AQ6,3,2)</f>
        <v>01</v>
      </c>
      <c r="AP6" s="47" t="str">
        <f>RIGHT(AQ6,2)</f>
        <v>51</v>
      </c>
      <c r="AQ6" s="48" t="s">
        <v>1338</v>
      </c>
      <c r="AR6" s="49" t="str">
        <f>CONCATENATE(AN6&amp;":"&amp;AO6&amp;":"&amp;AP6)</f>
        <v>12:01:51</v>
      </c>
      <c r="AS6" s="47" t="str">
        <f>LEFT(AV6,2)</f>
        <v>12</v>
      </c>
      <c r="AT6" s="47" t="str">
        <f>MID(AV6,3,2)</f>
        <v>05</v>
      </c>
      <c r="AU6" s="47" t="str">
        <f>RIGHT(AV6,2)</f>
        <v>55</v>
      </c>
      <c r="AV6" s="320">
        <v>120555</v>
      </c>
      <c r="AW6" s="49" t="str">
        <f>CONCATENATE(AS6&amp;":"&amp;AT6&amp;":"&amp;AU6)</f>
        <v>12:05:55</v>
      </c>
      <c r="AX6" s="50">
        <f>AR6-AM6</f>
        <v>9.5162037037037017E-2</v>
      </c>
      <c r="AY6" s="51">
        <f>AW6-AR6</f>
        <v>2.8240740740741455E-3</v>
      </c>
      <c r="AZ6" s="50">
        <f>AW6-AR6+AX6</f>
        <v>9.7986111111111163E-2</v>
      </c>
      <c r="BA6" s="52">
        <f>$AM$3/(MINUTE(AX6)/60+HOUR(AX6)+SECOND(AX6)/3600)</f>
        <v>13.135490148382388</v>
      </c>
      <c r="BB6" s="52">
        <f>$AM$3/(MINUTE(AZ6)/60+HOUR(AZ6)+SECOND(AZ6)/3600)</f>
        <v>12.756909992912828</v>
      </c>
      <c r="BC6" s="106">
        <f>AW6+"0:30"</f>
        <v>0.52494212962962972</v>
      </c>
      <c r="BD6" s="47" t="str">
        <f>LEFT(BG6,2)</f>
        <v>13</v>
      </c>
      <c r="BE6" s="47" t="str">
        <f>MID(BG6,3,2)</f>
        <v>48</v>
      </c>
      <c r="BF6" s="47" t="str">
        <f>RIGHT(BG6,2)</f>
        <v>19</v>
      </c>
      <c r="BG6" s="320">
        <v>134819</v>
      </c>
      <c r="BH6" s="326" t="str">
        <f>CONCATENATE(BD6&amp;":"&amp;BE6&amp;":"&amp;BF6)</f>
        <v>13:48:19</v>
      </c>
      <c r="BI6" s="327" t="str">
        <f>LEFT(BL6,2)</f>
        <v>13</v>
      </c>
      <c r="BJ6" s="327" t="str">
        <f>MID(BL6,3,2)</f>
        <v>53</v>
      </c>
      <c r="BK6" s="327" t="str">
        <f>RIGHT(BL6,2)</f>
        <v>16</v>
      </c>
      <c r="BL6" s="320">
        <v>135316</v>
      </c>
      <c r="BM6" s="49" t="str">
        <f>CONCATENATE(BI6&amp;":"&amp;BJ6&amp;":"&amp;BK6)</f>
        <v>13:53:16</v>
      </c>
      <c r="BN6" s="55">
        <f>BH6-BC6</f>
        <v>5.0277777777777755E-2</v>
      </c>
      <c r="BO6" s="51">
        <f>BM6-BH6</f>
        <v>3.4374999999999822E-3</v>
      </c>
      <c r="BP6" s="55">
        <f>BM6-BC6</f>
        <v>5.3715277777777737E-2</v>
      </c>
      <c r="BQ6" s="52">
        <f>$BC$3/(MINUTE(BN6)/60+HOUR(BN6)+SECOND(BN6)/3600)</f>
        <v>16.574585635359117</v>
      </c>
      <c r="BR6" s="52">
        <f>$BC$3/(MINUTE(BP6)/60+HOUR(BP6)+SECOND(BP6)/3600)</f>
        <v>15.513897866839045</v>
      </c>
      <c r="BS6" s="56">
        <f>BM6+"00:30"</f>
        <v>0.59949074074074082</v>
      </c>
      <c r="BT6" s="47" t="str">
        <f>LEFT(BW6,2)</f>
        <v>15</v>
      </c>
      <c r="BU6" s="47" t="str">
        <f>MID(BW6,3,2)</f>
        <v>32</v>
      </c>
      <c r="BV6" s="47" t="str">
        <f>RIGHT(BW6,2)</f>
        <v>28</v>
      </c>
      <c r="BW6" s="54">
        <v>153228</v>
      </c>
      <c r="BX6" s="49" t="str">
        <f>CONCATENATE(BT6&amp;":"&amp;BU6&amp;":"&amp;BV6)</f>
        <v>15:32:28</v>
      </c>
      <c r="BY6" s="47" t="str">
        <f>LEFT(CB6,2)</f>
        <v>15</v>
      </c>
      <c r="BZ6" s="47" t="str">
        <f>MID(CB6,3,2)</f>
        <v>35</v>
      </c>
      <c r="CA6" s="47" t="str">
        <f>RIGHT(CB6,2)</f>
        <v>11</v>
      </c>
      <c r="CB6" s="54">
        <v>153511</v>
      </c>
      <c r="CC6" s="49" t="str">
        <f>CONCATENATE(BY6&amp;":"&amp;BZ6&amp;":"&amp;CA6)</f>
        <v>15:35:11</v>
      </c>
      <c r="CD6" s="55">
        <f>BX6-BS6</f>
        <v>4.8055555555555407E-2</v>
      </c>
      <c r="CE6" s="57">
        <f>CC6-BX6</f>
        <v>1.8865740740741099E-3</v>
      </c>
      <c r="CF6" s="55">
        <f>CC6-BS6</f>
        <v>4.9942129629629517E-2</v>
      </c>
      <c r="CG6" s="52">
        <f>$BS$3/(MINUTE(CD6)/60+HOUR(CD6)+SECOND(CD6)/3600)</f>
        <v>17.341040462427745</v>
      </c>
      <c r="CH6" s="52">
        <f>$BS$3/(MINUTE(CF6)/60+HOUR(CF6)+SECOND(CF6)/3600)</f>
        <v>16.685979142526072</v>
      </c>
      <c r="CI6" s="106">
        <f>CC6+"0:50"</f>
        <v>0.68415509259259255</v>
      </c>
      <c r="CJ6" s="47" t="str">
        <f>LEFT(CM6,2)</f>
        <v>17</v>
      </c>
      <c r="CK6" s="47" t="str">
        <f>MID(CM6,3,2)</f>
        <v>50</v>
      </c>
      <c r="CL6" s="47" t="str">
        <f>RIGHT(CM6,2)</f>
        <v>44</v>
      </c>
      <c r="CM6" s="54">
        <v>175044</v>
      </c>
      <c r="CN6" s="49" t="str">
        <f>CONCATENATE(CJ6&amp;":"&amp;CK6&amp;":"&amp;CL6)</f>
        <v>17:50:44</v>
      </c>
      <c r="CO6" s="47" t="str">
        <f>LEFT(CR6,2)</f>
        <v>17</v>
      </c>
      <c r="CP6" s="47" t="str">
        <f>MID(CR6,3,2)</f>
        <v>54</v>
      </c>
      <c r="CQ6" s="47" t="str">
        <f>RIGHT(CR6,2)</f>
        <v>06</v>
      </c>
      <c r="CR6" s="54">
        <v>175406</v>
      </c>
      <c r="CS6" s="49" t="str">
        <f>CONCATENATE(CO6&amp;":"&amp;CP6&amp;":"&amp;CQ6)</f>
        <v>17:54:06</v>
      </c>
      <c r="CT6" s="55">
        <f>CN6-CI6</f>
        <v>5.9409722222222294E-2</v>
      </c>
      <c r="CU6" s="340">
        <f>CS6-CN6</f>
        <v>2.3379629629629584E-3</v>
      </c>
      <c r="CV6" s="55">
        <f>CS6-CN6+CT6</f>
        <v>6.1747685185185253E-2</v>
      </c>
      <c r="CW6" s="52">
        <f>$CI$3/(MINUTE(CT6)/60+HOUR(CT6)+SECOND(CT6)/3600)</f>
        <v>14.026884862653418</v>
      </c>
      <c r="CX6" s="52">
        <f>$CI$3/(MINUTE(CV6)/60+HOUR(CV6)+SECOND(CV6)/3600)</f>
        <v>13.495782567947515</v>
      </c>
      <c r="CY6" s="58"/>
      <c r="CZ6" s="59">
        <f t="shared" ref="CZ6" si="0">$DC$5/(MINUTE(DC6)/60+HOUR(DC6)+SECOND(DC6)/3600)</f>
        <v>14.752586825120376</v>
      </c>
      <c r="DA6" s="60"/>
      <c r="DB6" s="61">
        <f t="shared" ref="DB6" si="1">R6+AH6+AX6+BN6+CD6+CT6</f>
        <v>0.43798611111111097</v>
      </c>
      <c r="DC6" s="61">
        <f t="shared" ref="DC6" si="2">T6+AJ6+AZ6+BP6+CF6+CT6</f>
        <v>0.4518981481481481</v>
      </c>
      <c r="DD6" s="62"/>
      <c r="DE6" s="63">
        <v>160</v>
      </c>
      <c r="DF6" s="287">
        <f>MINUTE(DB6)/60+HOUR(DB6)+SECOND(DB6)/3600</f>
        <v>10.511666666666667</v>
      </c>
      <c r="DG6" s="287">
        <f>MINUTE(DC6)/60+HOUR(DC6)+SECOND(DC6)/3600</f>
        <v>10.845555555555556</v>
      </c>
      <c r="DH6" s="16">
        <v>200</v>
      </c>
      <c r="DI6" s="16">
        <f>-(SECOND(CN6-$CN$6)/60+MINUTE(CN6-$CN$6)+HOUR(CN6-$CN$6)*60)</f>
        <v>0</v>
      </c>
      <c r="DJ6" s="65">
        <f>IF((DE6+DH6+DI6)&lt;DE6,DE6,DE6+DH6+DI6)</f>
        <v>360</v>
      </c>
      <c r="DK6" s="65">
        <f>IF(CN6&gt;$DE$5,0,DJ6)</f>
        <v>360</v>
      </c>
      <c r="DL6" s="65">
        <f>IF((S6&gt;$DN$3),0,DK6)</f>
        <v>360</v>
      </c>
      <c r="DM6" s="65">
        <f>IF((AI6&gt;$DN$3),0,DK6)</f>
        <v>360</v>
      </c>
      <c r="DN6" s="65">
        <f>IF((AY6&gt;$DN$3),0,DK6)</f>
        <v>360</v>
      </c>
      <c r="DO6" s="65">
        <f>IF((BO6&gt;$DN$3),0,DK6)</f>
        <v>360</v>
      </c>
      <c r="DP6" s="65">
        <f>IF((CE6&gt;$DN$3),0,DK6)</f>
        <v>360</v>
      </c>
      <c r="DQ6" s="65">
        <f>IF((CU6&gt;$DM$3),0,DK6)</f>
        <v>360</v>
      </c>
      <c r="DR6" s="134">
        <f>DL6*DM6*DN6*DO6*DP6*DQ6/DL6/DM6/DN6/DP6/DQ6</f>
        <v>360</v>
      </c>
      <c r="DS6" s="66"/>
    </row>
    <row r="7" spans="1:123" s="79" customFormat="1">
      <c r="A7" s="396"/>
      <c r="B7" s="76">
        <v>120</v>
      </c>
      <c r="C7" s="566" t="s">
        <v>50</v>
      </c>
      <c r="D7" s="550"/>
      <c r="E7" s="550"/>
      <c r="F7" s="518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292"/>
      <c r="AG7" s="177"/>
      <c r="AH7" s="177"/>
      <c r="AI7" s="177"/>
      <c r="AJ7" s="177"/>
      <c r="AK7" s="397"/>
      <c r="AL7" s="397"/>
      <c r="AM7" s="397"/>
      <c r="AN7" s="397"/>
      <c r="AO7" s="397"/>
      <c r="AP7" s="397"/>
      <c r="AQ7" s="397"/>
      <c r="AR7" s="177"/>
      <c r="AS7" s="177"/>
      <c r="AT7" s="177"/>
      <c r="AU7" s="177"/>
      <c r="AV7" s="306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306"/>
      <c r="BH7" s="306"/>
      <c r="BI7" s="306"/>
      <c r="BJ7" s="306"/>
      <c r="BK7" s="306"/>
      <c r="BL7" s="306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433"/>
      <c r="CV7" s="177"/>
      <c r="CW7" s="177"/>
      <c r="CX7" s="177"/>
      <c r="CY7" s="177"/>
      <c r="CZ7" s="397"/>
      <c r="DA7" s="177"/>
      <c r="DB7" s="177"/>
      <c r="DC7" s="77">
        <v>120</v>
      </c>
      <c r="DD7" s="78"/>
      <c r="DE7" s="178" t="s">
        <v>82</v>
      </c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213"/>
      <c r="DS7" s="66"/>
    </row>
    <row r="8" spans="1:123" s="79" customFormat="1">
      <c r="A8" s="212">
        <v>1</v>
      </c>
      <c r="B8" s="80">
        <f t="shared" ref="B8:B14" si="3">B7</f>
        <v>120</v>
      </c>
      <c r="C8" s="81">
        <v>61</v>
      </c>
      <c r="D8" s="82" t="s">
        <v>310</v>
      </c>
      <c r="E8" s="82" t="s">
        <v>354</v>
      </c>
      <c r="F8" s="83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46">
        <v>0.29166666666666669</v>
      </c>
      <c r="X8" s="47" t="str">
        <f t="shared" ref="X8:X14" si="4">LEFT(AA8,2)</f>
        <v>08</v>
      </c>
      <c r="Y8" s="47" t="str">
        <f t="shared" ref="Y8:Y14" si="5">MID(AA8,3,2)</f>
        <v>50</v>
      </c>
      <c r="Z8" s="47" t="str">
        <f t="shared" ref="Z8:Z14" si="6">RIGHT(AA8,2)</f>
        <v>52</v>
      </c>
      <c r="AA8" s="48" t="s">
        <v>1522</v>
      </c>
      <c r="AB8" s="49" t="str">
        <f t="shared" ref="AB8:AB14" si="7">CONCATENATE(X8&amp;":"&amp;Y8&amp;":"&amp;Z8)</f>
        <v>08:50:52</v>
      </c>
      <c r="AC8" s="47" t="str">
        <f t="shared" ref="AC8:AC14" si="8">LEFT(AF8,2)</f>
        <v>08</v>
      </c>
      <c r="AD8" s="47" t="str">
        <f t="shared" ref="AD8:AD14" si="9">MID(AF8,3,2)</f>
        <v>53</v>
      </c>
      <c r="AE8" s="47" t="str">
        <f t="shared" ref="AE8:AE14" si="10">RIGHT(AF8,2)</f>
        <v>25</v>
      </c>
      <c r="AF8" s="48" t="s">
        <v>1902</v>
      </c>
      <c r="AG8" s="49" t="str">
        <f t="shared" ref="AG8:AG14" si="11">CONCATENATE(AC8&amp;":"&amp;AD8&amp;":"&amp;AE8)</f>
        <v>08:53:25</v>
      </c>
      <c r="AH8" s="50">
        <f t="shared" ref="AH8:AH14" si="12">AB8-W8</f>
        <v>7.6990740740740693E-2</v>
      </c>
      <c r="AI8" s="57">
        <f t="shared" ref="AI8:AI14" si="13">AG8-AB8</f>
        <v>1.7708333333333326E-3</v>
      </c>
      <c r="AJ8" s="50">
        <f t="shared" ref="AJ8:AJ14" si="14">AG8-AB8+AH8</f>
        <v>7.8761574074074026E-2</v>
      </c>
      <c r="AK8" s="52">
        <f t="shared" ref="AK8:AK14" si="15">$W$3/(MINUTE(AH8)/60+HOUR(AH8)+SECOND(AH8)/3600)</f>
        <v>16.235718580877929</v>
      </c>
      <c r="AL8" s="52">
        <f t="shared" ref="AL8:AL14" si="16">$W$3/(MINUTE(AJ8)/60+HOUR(AJ8)+SECOND(AJ8)/3600)</f>
        <v>15.870683321087435</v>
      </c>
      <c r="AM8" s="106">
        <f t="shared" ref="AM8:AM14" si="17">AG8+"0:30"</f>
        <v>0.39126157407407403</v>
      </c>
      <c r="AN8" s="47" t="str">
        <f t="shared" ref="AN8:AN14" si="18">LEFT(AQ8,2)</f>
        <v>11</v>
      </c>
      <c r="AO8" s="47" t="str">
        <f t="shared" ref="AO8:AO14" si="19">MID(AQ8,3,2)</f>
        <v>09</v>
      </c>
      <c r="AP8" s="47" t="str">
        <f t="shared" ref="AP8:AP14" si="20">RIGHT(AQ8,2)</f>
        <v>04</v>
      </c>
      <c r="AQ8" s="48" t="s">
        <v>1501</v>
      </c>
      <c r="AR8" s="49" t="str">
        <f t="shared" ref="AR8:AR14" si="21">CONCATENATE(AN8&amp;":"&amp;AO8&amp;":"&amp;AP8)</f>
        <v>11:09:04</v>
      </c>
      <c r="AS8" s="47" t="str">
        <f t="shared" ref="AS8:AS14" si="22">LEFT(AV8,2)</f>
        <v>11</v>
      </c>
      <c r="AT8" s="47" t="str">
        <f t="shared" ref="AT8:AT14" si="23">MID(AV8,3,2)</f>
        <v>11</v>
      </c>
      <c r="AU8" s="47" t="str">
        <f t="shared" ref="AU8:AU14" si="24">RIGHT(AV8,2)</f>
        <v>06</v>
      </c>
      <c r="AV8" s="48" t="s">
        <v>1502</v>
      </c>
      <c r="AW8" s="49" t="str">
        <f t="shared" ref="AW8:AW14" si="25">CONCATENATE(AS8&amp;":"&amp;AT8&amp;":"&amp;AU8)</f>
        <v>11:11:06</v>
      </c>
      <c r="AX8" s="50">
        <f t="shared" ref="AX8:AX14" si="26">AR8-AM8</f>
        <v>7.3368055555555645E-2</v>
      </c>
      <c r="AY8" s="57">
        <f t="shared" ref="AY8:AY14" si="27">AW8-AR8</f>
        <v>1.4120370370370172E-3</v>
      </c>
      <c r="AZ8" s="50">
        <f t="shared" ref="AZ8:AZ14" si="28">AW8-AR8+AX8</f>
        <v>7.4780092592592662E-2</v>
      </c>
      <c r="BA8" s="52">
        <f t="shared" ref="BA8:BA14" si="29">$AM$3/(MINUTE(AX8)/60+HOUR(AX8)+SECOND(AX8)/3600)</f>
        <v>17.037387600567914</v>
      </c>
      <c r="BB8" s="52">
        <f t="shared" ref="BB8:BB14" si="30">$AM$3/(MINUTE(AZ8)/60+HOUR(AZ8)+SECOND(AZ8)/3600)</f>
        <v>16.715678687509673</v>
      </c>
      <c r="BC8" s="106">
        <f t="shared" ref="BC8:BC14" si="31">AW8+"0:30"</f>
        <v>0.486875</v>
      </c>
      <c r="BD8" s="47" t="str">
        <f t="shared" ref="BD8:BD14" si="32">LEFT(BG8,2)</f>
        <v>12</v>
      </c>
      <c r="BE8" s="47" t="str">
        <f t="shared" ref="BE8:BE14" si="33">MID(BG8,3,2)</f>
        <v>50</v>
      </c>
      <c r="BF8" s="47" t="str">
        <f t="shared" ref="BF8:BF14" si="34">RIGHT(BG8,2)</f>
        <v>08</v>
      </c>
      <c r="BG8" s="48" t="s">
        <v>1503</v>
      </c>
      <c r="BH8" s="49" t="str">
        <f t="shared" ref="BH8:BH14" si="35">CONCATENATE(BD8&amp;":"&amp;BE8&amp;":"&amp;BF8)</f>
        <v>12:50:08</v>
      </c>
      <c r="BI8" s="47" t="str">
        <f t="shared" ref="BI8:BI14" si="36">LEFT(BL8,2)</f>
        <v>12</v>
      </c>
      <c r="BJ8" s="47" t="str">
        <f t="shared" ref="BJ8:BJ14" si="37">MID(BL8,3,2)</f>
        <v>52</v>
      </c>
      <c r="BK8" s="47" t="str">
        <f t="shared" ref="BK8:BK14" si="38">RIGHT(BL8,2)</f>
        <v>55</v>
      </c>
      <c r="BL8" s="48" t="s">
        <v>1504</v>
      </c>
      <c r="BM8" s="49" t="str">
        <f t="shared" ref="BM8:BM13" si="39">CONCATENATE(BI8&amp;":"&amp;BJ8&amp;":"&amp;BK8)</f>
        <v>12:52:55</v>
      </c>
      <c r="BN8" s="55">
        <f t="shared" ref="BN8:BN13" si="40">BH8-BC8</f>
        <v>4.7939814814814741E-2</v>
      </c>
      <c r="BO8" s="57">
        <f t="shared" ref="BO8:BO13" si="41">BM8-BH8</f>
        <v>1.9328703703704875E-3</v>
      </c>
      <c r="BP8" s="55">
        <f t="shared" ref="BP8:BP13" si="42">BM8-BC8</f>
        <v>4.9872685185185228E-2</v>
      </c>
      <c r="BQ8" s="52">
        <f t="shared" ref="BQ8:BQ13" si="43">$BC$3/(MINUTE(BN8)/60+HOUR(BN8)+SECOND(BN8)/3600)</f>
        <v>17.382906808305165</v>
      </c>
      <c r="BR8" s="52">
        <f t="shared" ref="BR8:BR13" si="44">$BC$3/(MINUTE(BP8)/60+HOUR(BP8)+SECOND(BP8)/3600)</f>
        <v>16.709213274541657</v>
      </c>
      <c r="BS8" s="56">
        <f t="shared" ref="BS8:BS13" si="45">BM8+"00:30"</f>
        <v>0.5575810185185186</v>
      </c>
      <c r="BT8" s="47" t="str">
        <f t="shared" ref="BT8:BT13" si="46">LEFT(BW8,2)</f>
        <v>14</v>
      </c>
      <c r="BU8" s="47" t="str">
        <f t="shared" ref="BU8:BU13" si="47">MID(BW8,3,2)</f>
        <v>35</v>
      </c>
      <c r="BV8" s="47" t="str">
        <f t="shared" ref="BV8:BV13" si="48">RIGHT(BW8,2)</f>
        <v>07</v>
      </c>
      <c r="BW8" s="54">
        <v>143507</v>
      </c>
      <c r="BX8" s="49" t="str">
        <f t="shared" ref="BX8:BX13" si="49">CONCATENATE(BT8&amp;":"&amp;BU8&amp;":"&amp;BV8)</f>
        <v>14:35:07</v>
      </c>
      <c r="BY8" s="47" t="str">
        <f t="shared" ref="BY8:BY13" si="50">LEFT(CB8,2)</f>
        <v>14</v>
      </c>
      <c r="BZ8" s="47" t="str">
        <f t="shared" ref="BZ8:BZ13" si="51">MID(CB8,3,2)</f>
        <v>38</v>
      </c>
      <c r="CA8" s="47" t="str">
        <f t="shared" ref="CA8:CA13" si="52">RIGHT(CB8,2)</f>
        <v>00</v>
      </c>
      <c r="CB8" s="54">
        <v>143800</v>
      </c>
      <c r="CC8" s="49" t="str">
        <f t="shared" ref="CC8:CC13" si="53">CONCATENATE(BY8&amp;":"&amp;BZ8&amp;":"&amp;CA8)</f>
        <v>14:38:00</v>
      </c>
      <c r="CD8" s="55">
        <f t="shared" ref="CD8:CD13" si="54">BX8-BS8</f>
        <v>5.0138888888888844E-2</v>
      </c>
      <c r="CE8" s="57">
        <f t="shared" ref="CE8:CE13" si="55">CC8-BX8</f>
        <v>2.0023148148147207E-3</v>
      </c>
      <c r="CF8" s="55">
        <f t="shared" ref="CF8:CF13" si="56">CC8-BS8</f>
        <v>5.2141203703703565E-2</v>
      </c>
      <c r="CG8" s="52">
        <f t="shared" ref="CG8:CG13" si="57">$BS$3/(MINUTE(CD8)/60+HOUR(CD8)+SECOND(CD8)/3600)</f>
        <v>16.62049861495845</v>
      </c>
      <c r="CH8" s="52">
        <f t="shared" ref="CH8:CH13" si="58">$BS$3/(MINUTE(CF8)/60+HOUR(CF8)+SECOND(CF8)/3600)</f>
        <v>15.982241953385127</v>
      </c>
      <c r="CI8" s="106">
        <f t="shared" ref="CI8:CI13" si="59">CC8+"0:40"</f>
        <v>0.63749999999999996</v>
      </c>
      <c r="CJ8" s="47" t="str">
        <f t="shared" ref="CJ8:CJ13" si="60">LEFT(CM8,2)</f>
        <v>16</v>
      </c>
      <c r="CK8" s="47" t="str">
        <f t="shared" ref="CK8:CK13" si="61">MID(CM8,3,2)</f>
        <v>19</v>
      </c>
      <c r="CL8" s="47" t="str">
        <f t="shared" ref="CL8:CL13" si="62">RIGHT(CM8,2)</f>
        <v>10</v>
      </c>
      <c r="CM8" s="54">
        <v>161910</v>
      </c>
      <c r="CN8" s="49" t="str">
        <f t="shared" ref="CN8:CN13" si="63">CONCATENATE(CJ8&amp;":"&amp;CK8&amp;":"&amp;CL8)</f>
        <v>16:19:10</v>
      </c>
      <c r="CO8" s="47" t="str">
        <f t="shared" ref="CO8:CO13" si="64">LEFT(CR8,2)</f>
        <v>16</v>
      </c>
      <c r="CP8" s="47" t="str">
        <f t="shared" ref="CP8:CP13" si="65">MID(CR8,3,2)</f>
        <v>39</v>
      </c>
      <c r="CQ8" s="47" t="str">
        <f t="shared" ref="CQ8:CQ13" si="66">RIGHT(CR8,2)</f>
        <v>39</v>
      </c>
      <c r="CR8" s="54">
        <v>163939</v>
      </c>
      <c r="CS8" s="49" t="str">
        <f t="shared" ref="CS8:CS13" si="67">CONCATENATE(CO8&amp;":"&amp;CP8&amp;":"&amp;CQ8)</f>
        <v>16:39:39</v>
      </c>
      <c r="CT8" s="55">
        <f t="shared" ref="CT8:CT13" si="68">CN8-CI8</f>
        <v>4.2476851851851793E-2</v>
      </c>
      <c r="CU8" s="340">
        <f t="shared" ref="CU8:CU13" si="69">CS8-CN8</f>
        <v>1.4224537037037077E-2</v>
      </c>
      <c r="CV8" s="55">
        <f t="shared" ref="CV8:CV13" si="70">CS8-CN8+CT8</f>
        <v>5.6701388888888871E-2</v>
      </c>
      <c r="CW8" s="52">
        <f t="shared" ref="CW8:CW13" si="71">$CI$3/(MINUTE(CT8)/60+HOUR(CT8)+SECOND(CT8)/3600)</f>
        <v>19.618528610354225</v>
      </c>
      <c r="CX8" s="52">
        <f t="shared" ref="CX8:CX13" si="72">$CI$3/(MINUTE(CV8)/60+HOUR(CV8)+SECOND(CV8)/3600)</f>
        <v>14.696876913655847</v>
      </c>
      <c r="CY8" s="89"/>
      <c r="CZ8" s="59">
        <f t="shared" ref="CZ8:CZ13" si="73">$DC$7/(MINUTE(DC8)/60+HOUR(DC8)+SECOND(DC8)/3600)</f>
        <v>16.776699029126213</v>
      </c>
      <c r="DA8" s="90"/>
      <c r="DB8" s="61">
        <f t="shared" ref="DB8:DB13" si="74">R8+AH8+AX8+BN8+CD8+CT8</f>
        <v>0.29091435185185172</v>
      </c>
      <c r="DC8" s="61">
        <f t="shared" ref="DC8:DC13" si="75">T8+AJ8+AZ8+BP8+CF8+CT8</f>
        <v>0.29803240740740727</v>
      </c>
      <c r="DD8" s="91"/>
      <c r="DE8" s="63">
        <v>120</v>
      </c>
      <c r="DF8" s="64">
        <f>MINUTE(DB8)/60+HOUR(DB8)+SECOND(DB8)/3600</f>
        <v>6.9819444444444443</v>
      </c>
      <c r="DG8" s="64">
        <f>MINUTE(DC8)/60+HOUR(DC8)+SECOND(DC8)/3600</f>
        <v>7.1527777777777786</v>
      </c>
      <c r="DH8" s="16">
        <v>200</v>
      </c>
      <c r="DI8" s="16">
        <f t="shared" ref="DI8:DI13" si="76">-(SECOND(CN8-$CN$8)/60+MINUTE(CN8-$CN$8)+HOUR(CN8-$CN$8)*60)</f>
        <v>0</v>
      </c>
      <c r="DJ8" s="65">
        <f>IF((DE8+DH8+DI8)&lt;DE8,DE8,DE8+DH8+DI8)</f>
        <v>320</v>
      </c>
      <c r="DK8" s="65">
        <f t="shared" ref="DK8:DK13" si="77">IF(CN8&gt;$DE$7,0,DJ8)</f>
        <v>320</v>
      </c>
      <c r="DL8" s="65">
        <f>IF((S8&gt;$DN$3),0,DK8)</f>
        <v>320</v>
      </c>
      <c r="DM8" s="65">
        <f>IF((AI8&gt;$DN$3),0,DK8)</f>
        <v>320</v>
      </c>
      <c r="DN8" s="65">
        <f>IF((AY8&gt;$DN$3),0,DK8)</f>
        <v>320</v>
      </c>
      <c r="DO8" s="65">
        <f>IF((BO8&gt;$DN$3),0,DK8)</f>
        <v>320</v>
      </c>
      <c r="DP8" s="65">
        <f>IF((CE8&gt;$DN$3),0,DK8)</f>
        <v>320</v>
      </c>
      <c r="DQ8" s="65">
        <f>IF((CU8&gt;$DM$3),0,DK8)</f>
        <v>320</v>
      </c>
      <c r="DR8" s="134">
        <f>DL8*DM8*DN8*DO8*DP8*DQ8/DL8/DM8/DN8/DP8/DQ8</f>
        <v>320</v>
      </c>
      <c r="DS8" s="66"/>
    </row>
    <row r="9" spans="1:123" s="79" customFormat="1">
      <c r="A9" s="212">
        <v>2</v>
      </c>
      <c r="B9" s="80">
        <f t="shared" si="3"/>
        <v>120</v>
      </c>
      <c r="C9" s="81">
        <v>45</v>
      </c>
      <c r="D9" s="82" t="s">
        <v>1189</v>
      </c>
      <c r="E9" s="82" t="s">
        <v>265</v>
      </c>
      <c r="F9" s="83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46">
        <v>0.29166666666666669</v>
      </c>
      <c r="X9" s="47" t="str">
        <f t="shared" si="4"/>
        <v>08</v>
      </c>
      <c r="Y9" s="47" t="str">
        <f t="shared" si="5"/>
        <v>50</v>
      </c>
      <c r="Z9" s="47" t="str">
        <f t="shared" si="6"/>
        <v>42</v>
      </c>
      <c r="AA9" s="48" t="s">
        <v>1900</v>
      </c>
      <c r="AB9" s="49" t="str">
        <f t="shared" si="7"/>
        <v>08:50:42</v>
      </c>
      <c r="AC9" s="47" t="str">
        <f t="shared" si="8"/>
        <v>08</v>
      </c>
      <c r="AD9" s="47" t="str">
        <f t="shared" si="9"/>
        <v>52</v>
      </c>
      <c r="AE9" s="47" t="str">
        <f t="shared" si="10"/>
        <v>26</v>
      </c>
      <c r="AF9" s="48" t="s">
        <v>1505</v>
      </c>
      <c r="AG9" s="49" t="str">
        <f t="shared" si="11"/>
        <v>08:52:26</v>
      </c>
      <c r="AH9" s="50">
        <f t="shared" si="12"/>
        <v>7.6875000000000027E-2</v>
      </c>
      <c r="AI9" s="57">
        <f t="shared" si="13"/>
        <v>1.2037037037036513E-3</v>
      </c>
      <c r="AJ9" s="50">
        <f t="shared" si="14"/>
        <v>7.8078703703703678E-2</v>
      </c>
      <c r="AK9" s="52">
        <f t="shared" si="15"/>
        <v>16.260162601626014</v>
      </c>
      <c r="AL9" s="52">
        <f t="shared" si="16"/>
        <v>16.009487103468722</v>
      </c>
      <c r="AM9" s="106">
        <f t="shared" si="17"/>
        <v>0.39057870370370368</v>
      </c>
      <c r="AN9" s="47" t="str">
        <f t="shared" si="18"/>
        <v>11</v>
      </c>
      <c r="AO9" s="47" t="str">
        <f t="shared" si="19"/>
        <v>08</v>
      </c>
      <c r="AP9" s="47" t="str">
        <f t="shared" si="20"/>
        <v>22</v>
      </c>
      <c r="AQ9" s="48" t="s">
        <v>1506</v>
      </c>
      <c r="AR9" s="49" t="str">
        <f t="shared" si="21"/>
        <v>11:08:22</v>
      </c>
      <c r="AS9" s="47" t="str">
        <f t="shared" si="22"/>
        <v>11</v>
      </c>
      <c r="AT9" s="47" t="str">
        <f t="shared" si="23"/>
        <v>16</v>
      </c>
      <c r="AU9" s="47" t="str">
        <f t="shared" si="24"/>
        <v>18</v>
      </c>
      <c r="AV9" s="48" t="s">
        <v>1507</v>
      </c>
      <c r="AW9" s="49" t="str">
        <f t="shared" si="25"/>
        <v>11:16:18</v>
      </c>
      <c r="AX9" s="50">
        <f t="shared" si="26"/>
        <v>7.3564814814814861E-2</v>
      </c>
      <c r="AY9" s="57">
        <f t="shared" si="27"/>
        <v>5.5092592592592138E-3</v>
      </c>
      <c r="AZ9" s="50">
        <f t="shared" si="28"/>
        <v>7.9074074074074074E-2</v>
      </c>
      <c r="BA9" s="52">
        <f t="shared" si="29"/>
        <v>16.991818753933291</v>
      </c>
      <c r="BB9" s="52">
        <f t="shared" si="30"/>
        <v>15.807962529274004</v>
      </c>
      <c r="BC9" s="106">
        <f t="shared" si="31"/>
        <v>0.49048611111111107</v>
      </c>
      <c r="BD9" s="47" t="str">
        <f t="shared" si="32"/>
        <v>12</v>
      </c>
      <c r="BE9" s="47" t="str">
        <f t="shared" si="33"/>
        <v>50</v>
      </c>
      <c r="BF9" s="47" t="str">
        <f t="shared" si="34"/>
        <v>27</v>
      </c>
      <c r="BG9" s="48" t="s">
        <v>1508</v>
      </c>
      <c r="BH9" s="49" t="str">
        <f t="shared" si="35"/>
        <v>12:50:27</v>
      </c>
      <c r="BI9" s="47" t="str">
        <f t="shared" si="36"/>
        <v>12</v>
      </c>
      <c r="BJ9" s="47" t="str">
        <f t="shared" si="37"/>
        <v>55</v>
      </c>
      <c r="BK9" s="47" t="str">
        <f t="shared" si="38"/>
        <v>52</v>
      </c>
      <c r="BL9" s="48" t="s">
        <v>1509</v>
      </c>
      <c r="BM9" s="49" t="str">
        <f t="shared" si="39"/>
        <v>12:55:52</v>
      </c>
      <c r="BN9" s="55">
        <f t="shared" si="40"/>
        <v>4.4548611111111192E-2</v>
      </c>
      <c r="BO9" s="57">
        <f t="shared" si="41"/>
        <v>3.76157407407407E-3</v>
      </c>
      <c r="BP9" s="55">
        <f t="shared" si="42"/>
        <v>4.8310185185185262E-2</v>
      </c>
      <c r="BQ9" s="52">
        <f t="shared" si="43"/>
        <v>18.706157443491819</v>
      </c>
      <c r="BR9" s="52">
        <f t="shared" si="44"/>
        <v>17.249640632486827</v>
      </c>
      <c r="BS9" s="56">
        <f t="shared" si="45"/>
        <v>0.5596296296296297</v>
      </c>
      <c r="BT9" s="47" t="str">
        <f t="shared" si="46"/>
        <v>14</v>
      </c>
      <c r="BU9" s="47" t="str">
        <f t="shared" si="47"/>
        <v>35</v>
      </c>
      <c r="BV9" s="47" t="str">
        <f t="shared" si="48"/>
        <v>21</v>
      </c>
      <c r="BW9" s="54">
        <v>143521</v>
      </c>
      <c r="BX9" s="49" t="str">
        <f t="shared" si="49"/>
        <v>14:35:21</v>
      </c>
      <c r="BY9" s="47" t="str">
        <f t="shared" si="50"/>
        <v>14</v>
      </c>
      <c r="BZ9" s="47" t="str">
        <f t="shared" si="51"/>
        <v>40</v>
      </c>
      <c r="CA9" s="47" t="str">
        <f t="shared" si="52"/>
        <v>04</v>
      </c>
      <c r="CB9" s="54">
        <v>144004</v>
      </c>
      <c r="CC9" s="49" t="str">
        <f t="shared" si="53"/>
        <v>14:40:04</v>
      </c>
      <c r="CD9" s="55">
        <f t="shared" si="54"/>
        <v>4.8252314814814734E-2</v>
      </c>
      <c r="CE9" s="57">
        <f t="shared" si="55"/>
        <v>3.2754629629629939E-3</v>
      </c>
      <c r="CF9" s="55">
        <f t="shared" si="56"/>
        <v>5.1527777777777728E-2</v>
      </c>
      <c r="CG9" s="52">
        <f t="shared" si="57"/>
        <v>17.270328615975057</v>
      </c>
      <c r="CH9" s="52">
        <f t="shared" si="58"/>
        <v>16.172506738544474</v>
      </c>
      <c r="CI9" s="106">
        <f t="shared" si="59"/>
        <v>0.63893518518518522</v>
      </c>
      <c r="CJ9" s="47" t="str">
        <f t="shared" si="60"/>
        <v>16</v>
      </c>
      <c r="CK9" s="47" t="str">
        <f t="shared" si="61"/>
        <v>19</v>
      </c>
      <c r="CL9" s="47" t="str">
        <f t="shared" si="62"/>
        <v>12</v>
      </c>
      <c r="CM9" s="54">
        <v>161912</v>
      </c>
      <c r="CN9" s="49" t="str">
        <f t="shared" si="63"/>
        <v>16:19:12</v>
      </c>
      <c r="CO9" s="47" t="str">
        <f t="shared" si="64"/>
        <v>16</v>
      </c>
      <c r="CP9" s="47" t="str">
        <f t="shared" si="65"/>
        <v>43</v>
      </c>
      <c r="CQ9" s="47" t="str">
        <f t="shared" si="66"/>
        <v>02</v>
      </c>
      <c r="CR9" s="54">
        <v>164302</v>
      </c>
      <c r="CS9" s="49" t="str">
        <f t="shared" si="67"/>
        <v>16:43:02</v>
      </c>
      <c r="CT9" s="55">
        <f t="shared" si="68"/>
        <v>4.1064814814814832E-2</v>
      </c>
      <c r="CU9" s="340">
        <f t="shared" si="69"/>
        <v>1.6550925925925886E-2</v>
      </c>
      <c r="CV9" s="55">
        <f t="shared" si="70"/>
        <v>5.7615740740740717E-2</v>
      </c>
      <c r="CW9" s="52">
        <f t="shared" si="71"/>
        <v>20.293122886133034</v>
      </c>
      <c r="CX9" s="52">
        <f t="shared" si="72"/>
        <v>14.463640016070711</v>
      </c>
      <c r="CY9" s="89"/>
      <c r="CZ9" s="59">
        <f t="shared" si="73"/>
        <v>16.775396085740912</v>
      </c>
      <c r="DA9" s="90"/>
      <c r="DB9" s="61">
        <f t="shared" si="74"/>
        <v>0.28430555555555564</v>
      </c>
      <c r="DC9" s="61">
        <f t="shared" si="75"/>
        <v>0.29805555555555557</v>
      </c>
      <c r="DD9" s="91"/>
      <c r="DE9" s="63">
        <f t="shared" ref="DE9:DE13" si="78">DE8</f>
        <v>120</v>
      </c>
      <c r="DF9" s="64">
        <f>MINUTE(DB9)/60+HOUR(DB9)+SECOND(DB9)/3600</f>
        <v>6.8233333333333333</v>
      </c>
      <c r="DG9" s="64">
        <f>MINUTE(DC9)/60+HOUR(DC9)+SECOND(DC9)/3600</f>
        <v>7.1533333333333333</v>
      </c>
      <c r="DH9" s="16">
        <f t="shared" ref="DH9:DH13" si="79">DH8-5</f>
        <v>195</v>
      </c>
      <c r="DI9" s="16">
        <f t="shared" si="76"/>
        <v>-3.3333333333333333E-2</v>
      </c>
      <c r="DJ9" s="65">
        <f>IF((DE9+DH9+DI9)&lt;DE9,DE9,DE9+DH9+DI9)</f>
        <v>314.96666666666664</v>
      </c>
      <c r="DK9" s="65">
        <f t="shared" si="77"/>
        <v>314.96666666666664</v>
      </c>
      <c r="DL9" s="65">
        <f>IF((S9&gt;$DN$3),0,DK9)</f>
        <v>314.96666666666664</v>
      </c>
      <c r="DM9" s="65">
        <f>IF((AI9&gt;$DN$3),0,DK9)</f>
        <v>314.96666666666664</v>
      </c>
      <c r="DN9" s="65">
        <f>IF((AY9&gt;$DN$3),0,DK9)</f>
        <v>314.96666666666664</v>
      </c>
      <c r="DO9" s="65">
        <f>IF((BO9&gt;$DN$3),0,DK9)</f>
        <v>314.96666666666664</v>
      </c>
      <c r="DP9" s="65">
        <f>IF((CE9&gt;$DN$3),0,DK9)</f>
        <v>314.96666666666664</v>
      </c>
      <c r="DQ9" s="65">
        <f>IF((CU9&gt;$DM$3),0,DK9)</f>
        <v>314.96666666666664</v>
      </c>
      <c r="DR9" s="134">
        <f>DL9*DM9*DN9*DO9*DP9*DQ9/DL9/DM9/DN9/DP9/DQ9</f>
        <v>314.96666666666658</v>
      </c>
      <c r="DS9" s="66"/>
    </row>
    <row r="10" spans="1:123" s="355" customFormat="1">
      <c r="A10" s="212">
        <v>3</v>
      </c>
      <c r="B10" s="80">
        <f t="shared" si="3"/>
        <v>120</v>
      </c>
      <c r="C10" s="81">
        <v>50</v>
      </c>
      <c r="D10" s="82" t="s">
        <v>228</v>
      </c>
      <c r="E10" s="82" t="s">
        <v>1190</v>
      </c>
      <c r="F10" s="83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46">
        <v>0.29166666666666669</v>
      </c>
      <c r="X10" s="47" t="str">
        <f t="shared" si="4"/>
        <v>08</v>
      </c>
      <c r="Y10" s="47" t="str">
        <f t="shared" si="5"/>
        <v>50</v>
      </c>
      <c r="Z10" s="47" t="str">
        <f t="shared" si="6"/>
        <v>53</v>
      </c>
      <c r="AA10" s="48" t="s">
        <v>1901</v>
      </c>
      <c r="AB10" s="49" t="str">
        <f t="shared" si="7"/>
        <v>08:50:53</v>
      </c>
      <c r="AC10" s="47" t="str">
        <f t="shared" si="8"/>
        <v>08</v>
      </c>
      <c r="AD10" s="47" t="str">
        <f t="shared" si="9"/>
        <v>56</v>
      </c>
      <c r="AE10" s="47" t="str">
        <f t="shared" si="10"/>
        <v>57</v>
      </c>
      <c r="AF10" s="48" t="s">
        <v>1523</v>
      </c>
      <c r="AG10" s="49" t="str">
        <f t="shared" si="11"/>
        <v>08:56:57</v>
      </c>
      <c r="AH10" s="50">
        <f t="shared" si="12"/>
        <v>7.7002314814814787E-2</v>
      </c>
      <c r="AI10" s="57">
        <f t="shared" si="13"/>
        <v>4.2129629629629739E-3</v>
      </c>
      <c r="AJ10" s="50">
        <f t="shared" si="14"/>
        <v>8.1215277777777761E-2</v>
      </c>
      <c r="AK10" s="52">
        <f t="shared" si="15"/>
        <v>16.233278220351718</v>
      </c>
      <c r="AL10" s="52">
        <f t="shared" si="16"/>
        <v>15.391192817443352</v>
      </c>
      <c r="AM10" s="106">
        <f t="shared" si="17"/>
        <v>0.39371527777777776</v>
      </c>
      <c r="AN10" s="47" t="str">
        <f t="shared" si="18"/>
        <v>11</v>
      </c>
      <c r="AO10" s="47" t="str">
        <f t="shared" si="19"/>
        <v>11</v>
      </c>
      <c r="AP10" s="47" t="str">
        <f t="shared" si="20"/>
        <v>59</v>
      </c>
      <c r="AQ10" s="48" t="s">
        <v>1524</v>
      </c>
      <c r="AR10" s="49" t="str">
        <f t="shared" si="21"/>
        <v>11:11:59</v>
      </c>
      <c r="AS10" s="47" t="str">
        <f t="shared" si="22"/>
        <v>11</v>
      </c>
      <c r="AT10" s="47" t="str">
        <f t="shared" si="23"/>
        <v>20</v>
      </c>
      <c r="AU10" s="47" t="str">
        <f t="shared" si="24"/>
        <v>47</v>
      </c>
      <c r="AV10" s="48" t="s">
        <v>1525</v>
      </c>
      <c r="AW10" s="49" t="str">
        <f t="shared" si="25"/>
        <v>11:20:47</v>
      </c>
      <c r="AX10" s="50">
        <f t="shared" si="26"/>
        <v>7.2939814814814818E-2</v>
      </c>
      <c r="AY10" s="57">
        <f t="shared" si="27"/>
        <v>6.1111111111111227E-3</v>
      </c>
      <c r="AZ10" s="50">
        <f t="shared" si="28"/>
        <v>7.9050925925925941E-2</v>
      </c>
      <c r="BA10" s="52">
        <f t="shared" si="29"/>
        <v>17.137416693113295</v>
      </c>
      <c r="BB10" s="52">
        <f t="shared" si="30"/>
        <v>15.812591508052709</v>
      </c>
      <c r="BC10" s="106">
        <f t="shared" si="31"/>
        <v>0.49359953703703702</v>
      </c>
      <c r="BD10" s="47" t="str">
        <f t="shared" si="32"/>
        <v>13</v>
      </c>
      <c r="BE10" s="47" t="str">
        <f t="shared" si="33"/>
        <v>00</v>
      </c>
      <c r="BF10" s="47" t="str">
        <f t="shared" si="34"/>
        <v>20</v>
      </c>
      <c r="BG10" s="48" t="s">
        <v>1526</v>
      </c>
      <c r="BH10" s="49" t="str">
        <f t="shared" si="35"/>
        <v>13:00:20</v>
      </c>
      <c r="BI10" s="47" t="str">
        <f t="shared" si="36"/>
        <v>13</v>
      </c>
      <c r="BJ10" s="47" t="str">
        <f t="shared" si="37"/>
        <v>06</v>
      </c>
      <c r="BK10" s="47" t="str">
        <f t="shared" si="38"/>
        <v>17</v>
      </c>
      <c r="BL10" s="48" t="s">
        <v>1527</v>
      </c>
      <c r="BM10" s="49" t="str">
        <f t="shared" si="39"/>
        <v>13:06:17</v>
      </c>
      <c r="BN10" s="55">
        <f t="shared" si="40"/>
        <v>4.8298611111111167E-2</v>
      </c>
      <c r="BO10" s="57">
        <f t="shared" si="41"/>
        <v>4.1319444444444242E-3</v>
      </c>
      <c r="BP10" s="55">
        <f t="shared" si="42"/>
        <v>5.2430555555555591E-2</v>
      </c>
      <c r="BQ10" s="52">
        <f t="shared" si="43"/>
        <v>17.253774263120057</v>
      </c>
      <c r="BR10" s="52">
        <f t="shared" si="44"/>
        <v>15.894039735099339</v>
      </c>
      <c r="BS10" s="56">
        <f t="shared" si="45"/>
        <v>0.56686342592592598</v>
      </c>
      <c r="BT10" s="47" t="str">
        <f t="shared" si="46"/>
        <v>14</v>
      </c>
      <c r="BU10" s="47" t="str">
        <f t="shared" si="47"/>
        <v>40</v>
      </c>
      <c r="BV10" s="47" t="str">
        <f t="shared" si="48"/>
        <v>16</v>
      </c>
      <c r="BW10" s="54">
        <v>144016</v>
      </c>
      <c r="BX10" s="49" t="str">
        <f t="shared" si="49"/>
        <v>14:40:16</v>
      </c>
      <c r="BY10" s="47" t="str">
        <f t="shared" si="50"/>
        <v>14</v>
      </c>
      <c r="BZ10" s="47" t="str">
        <f t="shared" si="51"/>
        <v>47</v>
      </c>
      <c r="CA10" s="47" t="str">
        <f t="shared" si="52"/>
        <v>55</v>
      </c>
      <c r="CB10" s="54">
        <v>144755</v>
      </c>
      <c r="CC10" s="49" t="str">
        <f t="shared" si="53"/>
        <v>14:47:55</v>
      </c>
      <c r="CD10" s="55">
        <f t="shared" si="54"/>
        <v>4.4432870370370359E-2</v>
      </c>
      <c r="CE10" s="57">
        <f t="shared" si="55"/>
        <v>5.3124999999999423E-3</v>
      </c>
      <c r="CF10" s="55">
        <f t="shared" si="56"/>
        <v>4.9745370370370301E-2</v>
      </c>
      <c r="CG10" s="52">
        <f t="shared" si="57"/>
        <v>18.754884084396981</v>
      </c>
      <c r="CH10" s="52">
        <f t="shared" si="58"/>
        <v>16.751977664029781</v>
      </c>
      <c r="CI10" s="106">
        <f t="shared" si="59"/>
        <v>0.64438657407407407</v>
      </c>
      <c r="CJ10" s="47" t="str">
        <f t="shared" si="60"/>
        <v>16</v>
      </c>
      <c r="CK10" s="47" t="str">
        <f t="shared" si="61"/>
        <v>25</v>
      </c>
      <c r="CL10" s="47" t="str">
        <f t="shared" si="62"/>
        <v>57</v>
      </c>
      <c r="CM10" s="54">
        <v>162557</v>
      </c>
      <c r="CN10" s="49" t="str">
        <f t="shared" si="63"/>
        <v>16:25:57</v>
      </c>
      <c r="CO10" s="47" t="str">
        <f t="shared" si="64"/>
        <v>16</v>
      </c>
      <c r="CP10" s="47" t="str">
        <f t="shared" si="65"/>
        <v>47</v>
      </c>
      <c r="CQ10" s="47" t="str">
        <f t="shared" si="66"/>
        <v>42</v>
      </c>
      <c r="CR10" s="54">
        <v>164742</v>
      </c>
      <c r="CS10" s="49" t="str">
        <f t="shared" si="67"/>
        <v>16:47:42</v>
      </c>
      <c r="CT10" s="55">
        <f t="shared" si="68"/>
        <v>4.0300925925925934E-2</v>
      </c>
      <c r="CU10" s="340">
        <f t="shared" si="69"/>
        <v>1.5104166666666696E-2</v>
      </c>
      <c r="CV10" s="55">
        <f t="shared" si="70"/>
        <v>5.5405092592592631E-2</v>
      </c>
      <c r="CW10" s="52">
        <f t="shared" si="71"/>
        <v>20.67777139574957</v>
      </c>
      <c r="CX10" s="52">
        <f t="shared" si="72"/>
        <v>15.040735324838103</v>
      </c>
      <c r="CY10" s="89"/>
      <c r="CZ10" s="59">
        <f t="shared" si="73"/>
        <v>16.515655465076271</v>
      </c>
      <c r="DA10" s="90"/>
      <c r="DB10" s="61">
        <f t="shared" si="74"/>
        <v>0.28297453703703707</v>
      </c>
      <c r="DC10" s="61">
        <f t="shared" si="75"/>
        <v>0.30274305555555553</v>
      </c>
      <c r="DD10" s="91"/>
      <c r="DE10" s="63">
        <f t="shared" si="78"/>
        <v>120</v>
      </c>
      <c r="DF10" s="64">
        <f t="shared" ref="DF10:DF13" si="80">MINUTE(DB10)/60+HOUR(DB10)+SECOND(DB10)/3600</f>
        <v>6.7913888888888891</v>
      </c>
      <c r="DG10" s="64">
        <f t="shared" ref="DG10:DG13" si="81">MINUTE(DC10)/60+HOUR(DC10)+SECOND(DC10)/3600</f>
        <v>7.2658333333333331</v>
      </c>
      <c r="DH10" s="16">
        <f t="shared" si="79"/>
        <v>190</v>
      </c>
      <c r="DI10" s="16">
        <f t="shared" si="76"/>
        <v>-6.7833333333333332</v>
      </c>
      <c r="DJ10" s="65">
        <f t="shared" ref="DJ10:DJ13" si="82">IF((DE10+DH10+DI10)&lt;DE10,DE10,DE10+DH10+DI10)</f>
        <v>303.21666666666664</v>
      </c>
      <c r="DK10" s="65">
        <f t="shared" si="77"/>
        <v>303.21666666666664</v>
      </c>
      <c r="DL10" s="65">
        <f t="shared" ref="DL10:DL13" si="83">IF((S10&gt;$DN$3),0,DK10)</f>
        <v>303.21666666666664</v>
      </c>
      <c r="DM10" s="65">
        <f t="shared" ref="DM10:DM13" si="84">IF((AI10&gt;$DN$3),0,DK10)</f>
        <v>303.21666666666664</v>
      </c>
      <c r="DN10" s="65">
        <f t="shared" ref="DN10:DN13" si="85">IF((AY10&gt;$DN$3),0,DK10)</f>
        <v>303.21666666666664</v>
      </c>
      <c r="DO10" s="65">
        <f t="shared" ref="DO10:DO13" si="86">IF((BO10&gt;$DN$3),0,DK10)</f>
        <v>303.21666666666664</v>
      </c>
      <c r="DP10" s="65">
        <f t="shared" ref="DP10:DP13" si="87">IF((CE10&gt;$DN$3),0,DK10)</f>
        <v>303.21666666666664</v>
      </c>
      <c r="DQ10" s="65">
        <f t="shared" ref="DQ10:DQ13" si="88">IF((CU10&gt;$DM$3),0,DK10)</f>
        <v>303.21666666666664</v>
      </c>
      <c r="DR10" s="134">
        <f t="shared" ref="DR10:DR13" si="89">DL10*DM10*DN10*DO10*DP10*DQ10/DL10/DM10/DN10/DP10/DQ10</f>
        <v>303.21666666666664</v>
      </c>
    </row>
    <row r="11" spans="1:123" s="355" customFormat="1">
      <c r="A11" s="212">
        <v>4</v>
      </c>
      <c r="B11" s="80">
        <f t="shared" si="3"/>
        <v>120</v>
      </c>
      <c r="C11" s="81">
        <v>85</v>
      </c>
      <c r="D11" s="82" t="s">
        <v>1191</v>
      </c>
      <c r="E11" s="82" t="s">
        <v>1192</v>
      </c>
      <c r="F11" s="83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46">
        <v>0.29166666666666669</v>
      </c>
      <c r="X11" s="47" t="str">
        <f t="shared" si="4"/>
        <v>08</v>
      </c>
      <c r="Y11" s="47" t="str">
        <f t="shared" si="5"/>
        <v>50</v>
      </c>
      <c r="Z11" s="47" t="str">
        <f t="shared" si="6"/>
        <v>47</v>
      </c>
      <c r="AA11" s="48" t="s">
        <v>1510</v>
      </c>
      <c r="AB11" s="49" t="str">
        <f t="shared" si="7"/>
        <v>08:50:47</v>
      </c>
      <c r="AC11" s="47" t="str">
        <f t="shared" si="8"/>
        <v>08</v>
      </c>
      <c r="AD11" s="47" t="str">
        <f t="shared" si="9"/>
        <v>52</v>
      </c>
      <c r="AE11" s="47" t="str">
        <f t="shared" si="10"/>
        <v>59</v>
      </c>
      <c r="AF11" s="48" t="s">
        <v>1511</v>
      </c>
      <c r="AG11" s="49" t="str">
        <f t="shared" si="11"/>
        <v>08:52:59</v>
      </c>
      <c r="AH11" s="50">
        <f t="shared" si="12"/>
        <v>7.6932870370370332E-2</v>
      </c>
      <c r="AI11" s="57">
        <f t="shared" si="13"/>
        <v>1.5277777777777946E-3</v>
      </c>
      <c r="AJ11" s="50">
        <f t="shared" si="14"/>
        <v>7.8460648148148127E-2</v>
      </c>
      <c r="AK11" s="52">
        <f t="shared" si="15"/>
        <v>16.247931397622985</v>
      </c>
      <c r="AL11" s="52">
        <f t="shared" si="16"/>
        <v>15.931553326449329</v>
      </c>
      <c r="AM11" s="106">
        <f t="shared" si="17"/>
        <v>0.39096064814814813</v>
      </c>
      <c r="AN11" s="47" t="str">
        <f t="shared" si="18"/>
        <v>11</v>
      </c>
      <c r="AO11" s="47" t="str">
        <f t="shared" si="19"/>
        <v>08</v>
      </c>
      <c r="AP11" s="47" t="str">
        <f t="shared" si="20"/>
        <v>23</v>
      </c>
      <c r="AQ11" s="48" t="s">
        <v>1512</v>
      </c>
      <c r="AR11" s="49" t="str">
        <f t="shared" si="21"/>
        <v>11:08:23</v>
      </c>
      <c r="AS11" s="47" t="str">
        <f t="shared" si="22"/>
        <v>11</v>
      </c>
      <c r="AT11" s="47" t="str">
        <f t="shared" si="23"/>
        <v>10</v>
      </c>
      <c r="AU11" s="47" t="str">
        <f t="shared" si="24"/>
        <v>27</v>
      </c>
      <c r="AV11" s="48" t="s">
        <v>1513</v>
      </c>
      <c r="AW11" s="49" t="str">
        <f t="shared" si="25"/>
        <v>11:10:27</v>
      </c>
      <c r="AX11" s="50">
        <f t="shared" si="26"/>
        <v>7.3194444444444451E-2</v>
      </c>
      <c r="AY11" s="57">
        <f t="shared" si="27"/>
        <v>1.435185185185206E-3</v>
      </c>
      <c r="AZ11" s="50">
        <f t="shared" si="28"/>
        <v>7.4629629629629657E-2</v>
      </c>
      <c r="BA11" s="52">
        <f t="shared" si="29"/>
        <v>17.077798861480076</v>
      </c>
      <c r="BB11" s="52">
        <f t="shared" si="30"/>
        <v>16.749379652605459</v>
      </c>
      <c r="BC11" s="106">
        <f t="shared" si="31"/>
        <v>0.4864236111111111</v>
      </c>
      <c r="BD11" s="47" t="str">
        <f t="shared" si="32"/>
        <v>12</v>
      </c>
      <c r="BE11" s="47" t="str">
        <f t="shared" si="33"/>
        <v>50</v>
      </c>
      <c r="BF11" s="47" t="str">
        <f t="shared" si="34"/>
        <v>11</v>
      </c>
      <c r="BG11" s="48" t="s">
        <v>1514</v>
      </c>
      <c r="BH11" s="49" t="str">
        <f t="shared" si="35"/>
        <v>12:50:11</v>
      </c>
      <c r="BI11" s="47" t="str">
        <f t="shared" si="36"/>
        <v>12</v>
      </c>
      <c r="BJ11" s="47" t="str">
        <f t="shared" si="37"/>
        <v>52</v>
      </c>
      <c r="BK11" s="47" t="str">
        <f t="shared" si="38"/>
        <v>46</v>
      </c>
      <c r="BL11" s="48" t="s">
        <v>1515</v>
      </c>
      <c r="BM11" s="49" t="str">
        <f t="shared" si="39"/>
        <v>12:52:46</v>
      </c>
      <c r="BN11" s="55">
        <f t="shared" si="40"/>
        <v>4.8425925925925983E-2</v>
      </c>
      <c r="BO11" s="57">
        <f t="shared" si="41"/>
        <v>1.7939814814814659E-3</v>
      </c>
      <c r="BP11" s="55">
        <f t="shared" si="42"/>
        <v>5.0219907407407449E-2</v>
      </c>
      <c r="BQ11" s="52">
        <f t="shared" si="43"/>
        <v>17.208413001912049</v>
      </c>
      <c r="BR11" s="52">
        <f t="shared" si="44"/>
        <v>16.593685180917262</v>
      </c>
      <c r="BS11" s="56">
        <f t="shared" si="45"/>
        <v>0.55747685185185192</v>
      </c>
      <c r="BT11" s="47" t="str">
        <f t="shared" si="46"/>
        <v>14</v>
      </c>
      <c r="BU11" s="47" t="str">
        <f t="shared" si="47"/>
        <v>32</v>
      </c>
      <c r="BV11" s="47" t="str">
        <f t="shared" si="48"/>
        <v>05</v>
      </c>
      <c r="BW11" s="54">
        <v>143205</v>
      </c>
      <c r="BX11" s="49" t="str">
        <f t="shared" si="49"/>
        <v>14:32:05</v>
      </c>
      <c r="BY11" s="47" t="str">
        <f t="shared" si="50"/>
        <v>14</v>
      </c>
      <c r="BZ11" s="47" t="str">
        <f t="shared" si="51"/>
        <v>35</v>
      </c>
      <c r="CA11" s="47" t="str">
        <f t="shared" si="52"/>
        <v>35</v>
      </c>
      <c r="CB11" s="54">
        <v>143535</v>
      </c>
      <c r="CC11" s="49" t="str">
        <f t="shared" si="53"/>
        <v>14:35:35</v>
      </c>
      <c r="CD11" s="55">
        <f t="shared" si="54"/>
        <v>4.8136574074074012E-2</v>
      </c>
      <c r="CE11" s="57">
        <f t="shared" si="55"/>
        <v>2.4305555555554914E-3</v>
      </c>
      <c r="CF11" s="55">
        <f t="shared" si="56"/>
        <v>5.0567129629629504E-2</v>
      </c>
      <c r="CG11" s="52">
        <f t="shared" si="57"/>
        <v>17.311853811012266</v>
      </c>
      <c r="CH11" s="52">
        <f t="shared" si="58"/>
        <v>16.479743648432137</v>
      </c>
      <c r="CI11" s="106">
        <f t="shared" si="59"/>
        <v>0.63582175925925921</v>
      </c>
      <c r="CJ11" s="47" t="str">
        <f t="shared" si="60"/>
        <v>16</v>
      </c>
      <c r="CK11" s="47" t="str">
        <f t="shared" si="61"/>
        <v>27</v>
      </c>
      <c r="CL11" s="47" t="str">
        <f t="shared" si="62"/>
        <v>53</v>
      </c>
      <c r="CM11" s="54">
        <v>162753</v>
      </c>
      <c r="CN11" s="49" t="str">
        <f t="shared" si="63"/>
        <v>16:27:53</v>
      </c>
      <c r="CO11" s="47" t="str">
        <f t="shared" si="64"/>
        <v>16</v>
      </c>
      <c r="CP11" s="47" t="str">
        <f t="shared" si="65"/>
        <v>36</v>
      </c>
      <c r="CQ11" s="47" t="str">
        <f t="shared" si="66"/>
        <v>50</v>
      </c>
      <c r="CR11" s="54">
        <v>163650</v>
      </c>
      <c r="CS11" s="49" t="str">
        <f t="shared" si="67"/>
        <v>16:36:50</v>
      </c>
      <c r="CT11" s="55">
        <f t="shared" si="68"/>
        <v>5.0208333333333299E-2</v>
      </c>
      <c r="CU11" s="340">
        <f t="shared" si="69"/>
        <v>6.2152777777777501E-3</v>
      </c>
      <c r="CV11" s="55">
        <f t="shared" si="70"/>
        <v>5.6423611111111049E-2</v>
      </c>
      <c r="CW11" s="52">
        <f t="shared" si="71"/>
        <v>16.597510373443985</v>
      </c>
      <c r="CX11" s="52">
        <f t="shared" si="72"/>
        <v>14.769230769230768</v>
      </c>
      <c r="CY11" s="89"/>
      <c r="CZ11" s="59">
        <f t="shared" si="73"/>
        <v>16.44273588855479</v>
      </c>
      <c r="DA11" s="90"/>
      <c r="DB11" s="61">
        <f t="shared" si="74"/>
        <v>0.29689814814814808</v>
      </c>
      <c r="DC11" s="61">
        <f t="shared" si="75"/>
        <v>0.30408564814814804</v>
      </c>
      <c r="DD11" s="91"/>
      <c r="DE11" s="63">
        <f t="shared" si="78"/>
        <v>120</v>
      </c>
      <c r="DF11" s="64">
        <f t="shared" si="80"/>
        <v>7.1255555555555548</v>
      </c>
      <c r="DG11" s="64">
        <f t="shared" si="81"/>
        <v>7.2980555555555551</v>
      </c>
      <c r="DH11" s="16">
        <f t="shared" si="79"/>
        <v>185</v>
      </c>
      <c r="DI11" s="16">
        <f t="shared" si="76"/>
        <v>-8.7166666666666668</v>
      </c>
      <c r="DJ11" s="65">
        <f t="shared" si="82"/>
        <v>296.28333333333336</v>
      </c>
      <c r="DK11" s="65">
        <f t="shared" si="77"/>
        <v>296.28333333333336</v>
      </c>
      <c r="DL11" s="65">
        <f t="shared" si="83"/>
        <v>296.28333333333336</v>
      </c>
      <c r="DM11" s="65">
        <f t="shared" si="84"/>
        <v>296.28333333333336</v>
      </c>
      <c r="DN11" s="65">
        <f t="shared" si="85"/>
        <v>296.28333333333336</v>
      </c>
      <c r="DO11" s="65">
        <f t="shared" si="86"/>
        <v>296.28333333333336</v>
      </c>
      <c r="DP11" s="65">
        <f t="shared" si="87"/>
        <v>296.28333333333336</v>
      </c>
      <c r="DQ11" s="65">
        <f t="shared" si="88"/>
        <v>296.28333333333336</v>
      </c>
      <c r="DR11" s="134">
        <f t="shared" si="89"/>
        <v>296.28333333333336</v>
      </c>
    </row>
    <row r="12" spans="1:123" s="79" customFormat="1">
      <c r="A12" s="212">
        <v>5</v>
      </c>
      <c r="B12" s="80">
        <f t="shared" si="3"/>
        <v>120</v>
      </c>
      <c r="C12" s="81">
        <v>3</v>
      </c>
      <c r="D12" s="82" t="s">
        <v>1195</v>
      </c>
      <c r="E12" s="82" t="s">
        <v>257</v>
      </c>
      <c r="F12" s="83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46">
        <v>0.29166666666666702</v>
      </c>
      <c r="X12" s="47" t="str">
        <f t="shared" si="4"/>
        <v>08</v>
      </c>
      <c r="Y12" s="47" t="str">
        <f t="shared" si="5"/>
        <v>50</v>
      </c>
      <c r="Z12" s="47" t="str">
        <f t="shared" si="6"/>
        <v>46</v>
      </c>
      <c r="AA12" s="48" t="s">
        <v>1516</v>
      </c>
      <c r="AB12" s="49" t="str">
        <f t="shared" si="7"/>
        <v>08:50:46</v>
      </c>
      <c r="AC12" s="47" t="str">
        <f t="shared" si="8"/>
        <v>08</v>
      </c>
      <c r="AD12" s="47" t="str">
        <f t="shared" si="9"/>
        <v>53</v>
      </c>
      <c r="AE12" s="47" t="str">
        <f t="shared" si="10"/>
        <v>36</v>
      </c>
      <c r="AF12" s="48" t="s">
        <v>1517</v>
      </c>
      <c r="AG12" s="49" t="str">
        <f t="shared" si="11"/>
        <v>08:53:36</v>
      </c>
      <c r="AH12" s="50">
        <f t="shared" si="12"/>
        <v>7.692129629629596E-2</v>
      </c>
      <c r="AI12" s="57">
        <f t="shared" si="13"/>
        <v>1.9675925925925486E-3</v>
      </c>
      <c r="AJ12" s="50">
        <f t="shared" si="14"/>
        <v>7.8888888888888509E-2</v>
      </c>
      <c r="AK12" s="52">
        <f t="shared" si="15"/>
        <v>16.250376166114954</v>
      </c>
      <c r="AL12" s="52">
        <f t="shared" si="16"/>
        <v>15.845070422535212</v>
      </c>
      <c r="AM12" s="106">
        <f t="shared" si="17"/>
        <v>0.39138888888888884</v>
      </c>
      <c r="AN12" s="47" t="str">
        <f t="shared" si="18"/>
        <v>11</v>
      </c>
      <c r="AO12" s="47" t="str">
        <f t="shared" si="19"/>
        <v>09</v>
      </c>
      <c r="AP12" s="47" t="str">
        <f t="shared" si="20"/>
        <v>11</v>
      </c>
      <c r="AQ12" s="48" t="s">
        <v>1518</v>
      </c>
      <c r="AR12" s="49" t="str">
        <f t="shared" si="21"/>
        <v>11:09:11</v>
      </c>
      <c r="AS12" s="47" t="str">
        <f t="shared" si="22"/>
        <v>11</v>
      </c>
      <c r="AT12" s="47" t="str">
        <f t="shared" si="23"/>
        <v>12</v>
      </c>
      <c r="AU12" s="47" t="str">
        <f t="shared" si="24"/>
        <v>40</v>
      </c>
      <c r="AV12" s="48" t="s">
        <v>1519</v>
      </c>
      <c r="AW12" s="49" t="str">
        <f t="shared" si="25"/>
        <v>11:12:40</v>
      </c>
      <c r="AX12" s="50">
        <f t="shared" si="26"/>
        <v>7.3321759259259323E-2</v>
      </c>
      <c r="AY12" s="57">
        <f t="shared" si="27"/>
        <v>2.4189814814814525E-3</v>
      </c>
      <c r="AZ12" s="50">
        <f t="shared" si="28"/>
        <v>7.5740740740740775E-2</v>
      </c>
      <c r="BA12" s="52">
        <f t="shared" si="29"/>
        <v>17.048145224940804</v>
      </c>
      <c r="BB12" s="52">
        <f t="shared" si="30"/>
        <v>16.503667481662593</v>
      </c>
      <c r="BC12" s="106">
        <f t="shared" si="31"/>
        <v>0.48796296296296293</v>
      </c>
      <c r="BD12" s="47" t="str">
        <f t="shared" si="32"/>
        <v>12</v>
      </c>
      <c r="BE12" s="47" t="str">
        <f t="shared" si="33"/>
        <v>50</v>
      </c>
      <c r="BF12" s="47" t="str">
        <f t="shared" si="34"/>
        <v>09</v>
      </c>
      <c r="BG12" s="48" t="s">
        <v>1520</v>
      </c>
      <c r="BH12" s="49" t="str">
        <f t="shared" si="35"/>
        <v>12:50:09</v>
      </c>
      <c r="BI12" s="47" t="str">
        <f t="shared" si="36"/>
        <v>12</v>
      </c>
      <c r="BJ12" s="47" t="str">
        <f t="shared" si="37"/>
        <v>53</v>
      </c>
      <c r="BK12" s="47" t="str">
        <f t="shared" si="38"/>
        <v>40</v>
      </c>
      <c r="BL12" s="48" t="s">
        <v>1521</v>
      </c>
      <c r="BM12" s="49" t="str">
        <f t="shared" si="39"/>
        <v>12:53:40</v>
      </c>
      <c r="BN12" s="55">
        <f t="shared" si="40"/>
        <v>4.6863425925925961E-2</v>
      </c>
      <c r="BO12" s="57">
        <f t="shared" si="41"/>
        <v>2.4421296296296413E-3</v>
      </c>
      <c r="BP12" s="55">
        <f t="shared" si="42"/>
        <v>4.9305555555555602E-2</v>
      </c>
      <c r="BQ12" s="52">
        <f t="shared" si="43"/>
        <v>17.782168436651027</v>
      </c>
      <c r="BR12" s="52">
        <f t="shared" si="44"/>
        <v>16.901408450704224</v>
      </c>
      <c r="BS12" s="56">
        <f t="shared" si="45"/>
        <v>0.5581018518518519</v>
      </c>
      <c r="BT12" s="47" t="str">
        <f t="shared" si="46"/>
        <v>14</v>
      </c>
      <c r="BU12" s="47" t="str">
        <f t="shared" si="47"/>
        <v>43</v>
      </c>
      <c r="BV12" s="47" t="str">
        <f t="shared" si="48"/>
        <v>01</v>
      </c>
      <c r="BW12" s="54">
        <v>1443001</v>
      </c>
      <c r="BX12" s="49" t="str">
        <f t="shared" si="49"/>
        <v>14:43:01</v>
      </c>
      <c r="BY12" s="47" t="str">
        <f t="shared" si="50"/>
        <v>14</v>
      </c>
      <c r="BZ12" s="47" t="str">
        <f t="shared" si="51"/>
        <v>47</v>
      </c>
      <c r="CA12" s="47" t="str">
        <f t="shared" si="52"/>
        <v>37</v>
      </c>
      <c r="CB12" s="54">
        <v>144737</v>
      </c>
      <c r="CC12" s="49" t="str">
        <f t="shared" si="53"/>
        <v>14:47:37</v>
      </c>
      <c r="CD12" s="55">
        <f t="shared" si="54"/>
        <v>5.5104166666666621E-2</v>
      </c>
      <c r="CE12" s="57">
        <f t="shared" si="55"/>
        <v>3.1944444444444997E-3</v>
      </c>
      <c r="CF12" s="55">
        <f t="shared" si="56"/>
        <v>5.829861111111112E-2</v>
      </c>
      <c r="CG12" s="52">
        <f t="shared" si="57"/>
        <v>15.122873345935728</v>
      </c>
      <c r="CH12" s="52">
        <f t="shared" si="58"/>
        <v>14.29422275163788</v>
      </c>
      <c r="CI12" s="106">
        <f t="shared" si="59"/>
        <v>0.64417824074074082</v>
      </c>
      <c r="CJ12" s="47" t="str">
        <f t="shared" si="60"/>
        <v>16</v>
      </c>
      <c r="CK12" s="47" t="str">
        <f t="shared" si="61"/>
        <v>37</v>
      </c>
      <c r="CL12" s="47" t="str">
        <f t="shared" si="62"/>
        <v>33</v>
      </c>
      <c r="CM12" s="54">
        <v>163733</v>
      </c>
      <c r="CN12" s="49" t="str">
        <f t="shared" si="63"/>
        <v>16:37:33</v>
      </c>
      <c r="CO12" s="47" t="str">
        <f t="shared" si="64"/>
        <v>16</v>
      </c>
      <c r="CP12" s="47" t="str">
        <f t="shared" si="65"/>
        <v>43</v>
      </c>
      <c r="CQ12" s="47" t="str">
        <f t="shared" si="66"/>
        <v>55</v>
      </c>
      <c r="CR12" s="54">
        <v>164355</v>
      </c>
      <c r="CS12" s="49" t="str">
        <f t="shared" si="67"/>
        <v>16:43:55</v>
      </c>
      <c r="CT12" s="55">
        <f t="shared" si="68"/>
        <v>4.8564814814814672E-2</v>
      </c>
      <c r="CU12" s="340">
        <f t="shared" si="69"/>
        <v>4.4212962962963953E-3</v>
      </c>
      <c r="CV12" s="55">
        <f t="shared" si="70"/>
        <v>5.2986111111111067E-2</v>
      </c>
      <c r="CW12" s="52">
        <f t="shared" si="71"/>
        <v>17.159199237368924</v>
      </c>
      <c r="CX12" s="52">
        <f t="shared" si="72"/>
        <v>15.727391874180867</v>
      </c>
      <c r="CY12" s="89"/>
      <c r="CZ12" s="59">
        <f t="shared" si="73"/>
        <v>16.087587978996762</v>
      </c>
      <c r="DA12" s="90"/>
      <c r="DB12" s="61">
        <f t="shared" si="74"/>
        <v>0.30077546296296254</v>
      </c>
      <c r="DC12" s="61">
        <f t="shared" si="75"/>
        <v>0.31079861111111068</v>
      </c>
      <c r="DD12" s="91"/>
      <c r="DE12" s="63">
        <f t="shared" si="78"/>
        <v>120</v>
      </c>
      <c r="DF12" s="64">
        <f t="shared" si="80"/>
        <v>7.2186111111111115</v>
      </c>
      <c r="DG12" s="64">
        <f t="shared" si="81"/>
        <v>7.4591666666666665</v>
      </c>
      <c r="DH12" s="16">
        <f t="shared" si="79"/>
        <v>180</v>
      </c>
      <c r="DI12" s="16">
        <f t="shared" si="76"/>
        <v>-18.383333333333333</v>
      </c>
      <c r="DJ12" s="65">
        <f t="shared" si="82"/>
        <v>281.61666666666667</v>
      </c>
      <c r="DK12" s="65">
        <f t="shared" si="77"/>
        <v>281.61666666666667</v>
      </c>
      <c r="DL12" s="65">
        <f t="shared" si="83"/>
        <v>281.61666666666667</v>
      </c>
      <c r="DM12" s="65">
        <f t="shared" si="84"/>
        <v>281.61666666666667</v>
      </c>
      <c r="DN12" s="65">
        <f t="shared" si="85"/>
        <v>281.61666666666667</v>
      </c>
      <c r="DO12" s="65">
        <f t="shared" si="86"/>
        <v>281.61666666666667</v>
      </c>
      <c r="DP12" s="65">
        <f t="shared" si="87"/>
        <v>281.61666666666667</v>
      </c>
      <c r="DQ12" s="65">
        <f t="shared" si="88"/>
        <v>281.61666666666667</v>
      </c>
      <c r="DR12" s="134">
        <f t="shared" si="89"/>
        <v>281.61666666666667</v>
      </c>
      <c r="DS12" s="66"/>
    </row>
    <row r="13" spans="1:123" s="355" customFormat="1">
      <c r="A13" s="212">
        <v>6</v>
      </c>
      <c r="B13" s="80">
        <f t="shared" si="3"/>
        <v>120</v>
      </c>
      <c r="C13" s="81">
        <v>30</v>
      </c>
      <c r="D13" s="82" t="s">
        <v>1193</v>
      </c>
      <c r="E13" s="82" t="s">
        <v>1194</v>
      </c>
      <c r="F13" s="83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46">
        <v>0.29166666666666669</v>
      </c>
      <c r="X13" s="47" t="str">
        <f t="shared" si="4"/>
        <v>08</v>
      </c>
      <c r="Y13" s="47" t="str">
        <f t="shared" si="5"/>
        <v>50</v>
      </c>
      <c r="Z13" s="47" t="str">
        <f t="shared" si="6"/>
        <v>50</v>
      </c>
      <c r="AA13" s="48" t="s">
        <v>1496</v>
      </c>
      <c r="AB13" s="49" t="str">
        <f t="shared" si="7"/>
        <v>08:50:50</v>
      </c>
      <c r="AC13" s="47" t="str">
        <f t="shared" si="8"/>
        <v>08</v>
      </c>
      <c r="AD13" s="47" t="str">
        <f t="shared" si="9"/>
        <v>57</v>
      </c>
      <c r="AE13" s="47" t="str">
        <f t="shared" si="10"/>
        <v>52</v>
      </c>
      <c r="AF13" s="48" t="s">
        <v>1497</v>
      </c>
      <c r="AG13" s="49" t="str">
        <f t="shared" si="11"/>
        <v>08:57:52</v>
      </c>
      <c r="AH13" s="50">
        <f t="shared" si="12"/>
        <v>7.696759259259256E-2</v>
      </c>
      <c r="AI13" s="57">
        <f t="shared" si="13"/>
        <v>4.8842592592592826E-3</v>
      </c>
      <c r="AJ13" s="50">
        <f t="shared" si="14"/>
        <v>8.1851851851851842E-2</v>
      </c>
      <c r="AK13" s="52">
        <f t="shared" si="15"/>
        <v>16.240601503759397</v>
      </c>
      <c r="AL13" s="52">
        <f t="shared" si="16"/>
        <v>15.271493212669684</v>
      </c>
      <c r="AM13" s="106">
        <f t="shared" si="17"/>
        <v>0.39435185185185184</v>
      </c>
      <c r="AN13" s="47" t="str">
        <f t="shared" si="18"/>
        <v>11</v>
      </c>
      <c r="AO13" s="47" t="str">
        <f t="shared" si="19"/>
        <v>12</v>
      </c>
      <c r="AP13" s="47" t="str">
        <f t="shared" si="20"/>
        <v>19</v>
      </c>
      <c r="AQ13" s="48" t="s">
        <v>1498</v>
      </c>
      <c r="AR13" s="49" t="str">
        <f t="shared" si="21"/>
        <v>11:12:19</v>
      </c>
      <c r="AS13" s="47" t="str">
        <f t="shared" si="22"/>
        <v>11</v>
      </c>
      <c r="AT13" s="47" t="str">
        <f t="shared" si="23"/>
        <v>20</v>
      </c>
      <c r="AU13" s="47" t="str">
        <f t="shared" si="24"/>
        <v>13</v>
      </c>
      <c r="AV13" s="48" t="s">
        <v>1499</v>
      </c>
      <c r="AW13" s="49" t="str">
        <f t="shared" si="25"/>
        <v>11:20:13</v>
      </c>
      <c r="AX13" s="50">
        <f t="shared" si="26"/>
        <v>7.2534722222222181E-2</v>
      </c>
      <c r="AY13" s="57">
        <f t="shared" si="27"/>
        <v>5.4861111111111915E-3</v>
      </c>
      <c r="AZ13" s="50">
        <f t="shared" si="28"/>
        <v>7.8020833333333373E-2</v>
      </c>
      <c r="BA13" s="52">
        <f t="shared" si="29"/>
        <v>17.23312589755864</v>
      </c>
      <c r="BB13" s="52">
        <f t="shared" si="30"/>
        <v>16.021361815754339</v>
      </c>
      <c r="BC13" s="106">
        <f t="shared" si="31"/>
        <v>0.49320601851851853</v>
      </c>
      <c r="BD13" s="47" t="str">
        <f t="shared" si="32"/>
        <v>13</v>
      </c>
      <c r="BE13" s="47" t="str">
        <f t="shared" si="33"/>
        <v>29</v>
      </c>
      <c r="BF13" s="47" t="str">
        <f t="shared" si="34"/>
        <v>22</v>
      </c>
      <c r="BG13" s="48" t="s">
        <v>1333</v>
      </c>
      <c r="BH13" s="49" t="str">
        <f t="shared" si="35"/>
        <v>13:29:22</v>
      </c>
      <c r="BI13" s="47" t="str">
        <f t="shared" si="36"/>
        <v>13</v>
      </c>
      <c r="BJ13" s="47" t="str">
        <f t="shared" si="37"/>
        <v>35</v>
      </c>
      <c r="BK13" s="47" t="str">
        <f t="shared" si="38"/>
        <v>14</v>
      </c>
      <c r="BL13" s="48" t="s">
        <v>1500</v>
      </c>
      <c r="BM13" s="49" t="str">
        <f t="shared" si="39"/>
        <v>13:35:14</v>
      </c>
      <c r="BN13" s="55">
        <f t="shared" si="40"/>
        <v>6.8854166666666661E-2</v>
      </c>
      <c r="BO13" s="57">
        <f t="shared" si="41"/>
        <v>4.0740740740740078E-3</v>
      </c>
      <c r="BP13" s="55">
        <f t="shared" si="42"/>
        <v>7.2928240740740669E-2</v>
      </c>
      <c r="BQ13" s="52">
        <f t="shared" si="43"/>
        <v>12.102874432677762</v>
      </c>
      <c r="BR13" s="52">
        <f t="shared" si="44"/>
        <v>11.426757657514679</v>
      </c>
      <c r="BS13" s="56">
        <f t="shared" si="45"/>
        <v>0.58696759259259257</v>
      </c>
      <c r="BT13" s="47" t="str">
        <f t="shared" si="46"/>
        <v>15</v>
      </c>
      <c r="BU13" s="47" t="str">
        <f t="shared" si="47"/>
        <v>28</v>
      </c>
      <c r="BV13" s="47" t="str">
        <f t="shared" si="48"/>
        <v>39</v>
      </c>
      <c r="BW13" s="54">
        <v>152839</v>
      </c>
      <c r="BX13" s="49" t="str">
        <f t="shared" si="49"/>
        <v>15:28:39</v>
      </c>
      <c r="BY13" s="47" t="str">
        <f t="shared" si="50"/>
        <v>15</v>
      </c>
      <c r="BZ13" s="47" t="str">
        <f t="shared" si="51"/>
        <v>31</v>
      </c>
      <c r="CA13" s="47" t="str">
        <f t="shared" si="52"/>
        <v>58</v>
      </c>
      <c r="CB13" s="54">
        <v>153158</v>
      </c>
      <c r="CC13" s="49" t="str">
        <f t="shared" si="53"/>
        <v>15:31:58</v>
      </c>
      <c r="CD13" s="55">
        <f t="shared" si="54"/>
        <v>5.7928240740740766E-2</v>
      </c>
      <c r="CE13" s="57">
        <f t="shared" si="55"/>
        <v>2.3032407407407307E-3</v>
      </c>
      <c r="CF13" s="55">
        <f t="shared" si="56"/>
        <v>6.0231481481481497E-2</v>
      </c>
      <c r="CG13" s="52">
        <f t="shared" si="57"/>
        <v>14.385614385614387</v>
      </c>
      <c r="CH13" s="52">
        <f t="shared" si="58"/>
        <v>13.835511145272868</v>
      </c>
      <c r="CI13" s="106">
        <f t="shared" si="59"/>
        <v>0.67497685185185186</v>
      </c>
      <c r="CJ13" s="47" t="str">
        <f t="shared" si="60"/>
        <v>17</v>
      </c>
      <c r="CK13" s="47" t="str">
        <f t="shared" si="61"/>
        <v>39</v>
      </c>
      <c r="CL13" s="47" t="str">
        <f t="shared" si="62"/>
        <v>30</v>
      </c>
      <c r="CM13" s="54">
        <v>173930</v>
      </c>
      <c r="CN13" s="49" t="str">
        <f t="shared" si="63"/>
        <v>17:39:30</v>
      </c>
      <c r="CO13" s="47" t="str">
        <f t="shared" si="64"/>
        <v>17</v>
      </c>
      <c r="CP13" s="47" t="str">
        <f t="shared" si="65"/>
        <v>45</v>
      </c>
      <c r="CQ13" s="47" t="str">
        <f t="shared" si="66"/>
        <v>30</v>
      </c>
      <c r="CR13" s="54">
        <v>174530</v>
      </c>
      <c r="CS13" s="49" t="str">
        <f t="shared" si="67"/>
        <v>17:45:30</v>
      </c>
      <c r="CT13" s="55">
        <f t="shared" si="68"/>
        <v>6.0787037037037139E-2</v>
      </c>
      <c r="CU13" s="340">
        <f t="shared" si="69"/>
        <v>4.1666666666665408E-3</v>
      </c>
      <c r="CV13" s="55">
        <f t="shared" si="70"/>
        <v>6.495370370370368E-2</v>
      </c>
      <c r="CW13" s="52">
        <f t="shared" si="71"/>
        <v>13.709063214013709</v>
      </c>
      <c r="CX13" s="52">
        <f t="shared" si="72"/>
        <v>12.829650748396293</v>
      </c>
      <c r="CY13" s="89"/>
      <c r="CZ13" s="59">
        <f t="shared" si="73"/>
        <v>14.131501472031406</v>
      </c>
      <c r="DA13" s="90"/>
      <c r="DB13" s="61">
        <f t="shared" si="74"/>
        <v>0.33707175925925931</v>
      </c>
      <c r="DC13" s="61">
        <f t="shared" si="75"/>
        <v>0.35381944444444452</v>
      </c>
      <c r="DD13" s="91"/>
      <c r="DE13" s="63">
        <f t="shared" si="78"/>
        <v>120</v>
      </c>
      <c r="DF13" s="64">
        <f t="shared" si="80"/>
        <v>8.0897222222222229</v>
      </c>
      <c r="DG13" s="64">
        <f t="shared" si="81"/>
        <v>8.4916666666666654</v>
      </c>
      <c r="DH13" s="16">
        <f t="shared" si="79"/>
        <v>175</v>
      </c>
      <c r="DI13" s="16">
        <f t="shared" si="76"/>
        <v>-80.333333333333329</v>
      </c>
      <c r="DJ13" s="65">
        <f t="shared" si="82"/>
        <v>214.66666666666669</v>
      </c>
      <c r="DK13" s="65">
        <f t="shared" si="77"/>
        <v>214.66666666666669</v>
      </c>
      <c r="DL13" s="65">
        <f t="shared" si="83"/>
        <v>214.66666666666669</v>
      </c>
      <c r="DM13" s="65">
        <f t="shared" si="84"/>
        <v>214.66666666666669</v>
      </c>
      <c r="DN13" s="65">
        <f t="shared" si="85"/>
        <v>214.66666666666669</v>
      </c>
      <c r="DO13" s="65">
        <f t="shared" si="86"/>
        <v>214.66666666666669</v>
      </c>
      <c r="DP13" s="65">
        <f t="shared" si="87"/>
        <v>214.66666666666669</v>
      </c>
      <c r="DQ13" s="65">
        <f t="shared" si="88"/>
        <v>214.66666666666669</v>
      </c>
      <c r="DR13" s="134">
        <f t="shared" si="89"/>
        <v>214.66666666666669</v>
      </c>
    </row>
    <row r="14" spans="1:123" s="355" customFormat="1">
      <c r="A14" s="417">
        <v>7</v>
      </c>
      <c r="B14" s="357">
        <f t="shared" si="3"/>
        <v>120</v>
      </c>
      <c r="C14" s="332">
        <v>5</v>
      </c>
      <c r="D14" s="333" t="s">
        <v>240</v>
      </c>
      <c r="E14" s="333" t="s">
        <v>241</v>
      </c>
      <c r="F14" s="358" t="s">
        <v>49</v>
      </c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6">
        <v>0.29166666666666669</v>
      </c>
      <c r="X14" s="337" t="str">
        <f t="shared" si="4"/>
        <v>08</v>
      </c>
      <c r="Y14" s="337" t="str">
        <f t="shared" si="5"/>
        <v>50</v>
      </c>
      <c r="Z14" s="337" t="str">
        <f t="shared" si="6"/>
        <v>43</v>
      </c>
      <c r="AA14" s="338" t="s">
        <v>1933</v>
      </c>
      <c r="AB14" s="339" t="str">
        <f t="shared" si="7"/>
        <v>08:50:43</v>
      </c>
      <c r="AC14" s="337" t="str">
        <f t="shared" si="8"/>
        <v>08</v>
      </c>
      <c r="AD14" s="337" t="str">
        <f t="shared" si="9"/>
        <v>53</v>
      </c>
      <c r="AE14" s="337" t="str">
        <f t="shared" si="10"/>
        <v>20</v>
      </c>
      <c r="AF14" s="338" t="s">
        <v>1934</v>
      </c>
      <c r="AG14" s="339" t="str">
        <f t="shared" si="11"/>
        <v>08:53:20</v>
      </c>
      <c r="AH14" s="340">
        <f t="shared" si="12"/>
        <v>7.6886574074074066E-2</v>
      </c>
      <c r="AI14" s="340">
        <f t="shared" si="13"/>
        <v>1.8171296296296546E-3</v>
      </c>
      <c r="AJ14" s="340">
        <f t="shared" si="14"/>
        <v>7.870370370370372E-2</v>
      </c>
      <c r="AK14" s="341">
        <f t="shared" si="15"/>
        <v>16.257714887851872</v>
      </c>
      <c r="AL14" s="341">
        <f t="shared" si="16"/>
        <v>15.882352941176471</v>
      </c>
      <c r="AM14" s="342">
        <f t="shared" si="17"/>
        <v>0.39120370370370372</v>
      </c>
      <c r="AN14" s="337" t="str">
        <f t="shared" si="18"/>
        <v>11</v>
      </c>
      <c r="AO14" s="337" t="str">
        <f t="shared" si="19"/>
        <v>08</v>
      </c>
      <c r="AP14" s="337" t="str">
        <f t="shared" si="20"/>
        <v>18</v>
      </c>
      <c r="AQ14" s="338" t="s">
        <v>1935</v>
      </c>
      <c r="AR14" s="339" t="str">
        <f t="shared" si="21"/>
        <v>11:08:18</v>
      </c>
      <c r="AS14" s="337" t="str">
        <f t="shared" si="22"/>
        <v>11</v>
      </c>
      <c r="AT14" s="337" t="str">
        <f t="shared" si="23"/>
        <v>10</v>
      </c>
      <c r="AU14" s="337" t="str">
        <f t="shared" si="24"/>
        <v>06</v>
      </c>
      <c r="AV14" s="338" t="s">
        <v>1936</v>
      </c>
      <c r="AW14" s="339" t="str">
        <f t="shared" si="25"/>
        <v>11:10:06</v>
      </c>
      <c r="AX14" s="340">
        <f t="shared" si="26"/>
        <v>7.2893518518518496E-2</v>
      </c>
      <c r="AY14" s="340">
        <f t="shared" si="27"/>
        <v>1.2499999999999734E-3</v>
      </c>
      <c r="AZ14" s="340">
        <f t="shared" si="28"/>
        <v>7.414351851851847E-2</v>
      </c>
      <c r="BA14" s="341">
        <f t="shared" si="29"/>
        <v>17.14830104795173</v>
      </c>
      <c r="BB14" s="341">
        <f t="shared" si="30"/>
        <v>16.859194505151422</v>
      </c>
      <c r="BC14" s="342">
        <f t="shared" si="31"/>
        <v>0.4861805555555555</v>
      </c>
      <c r="BD14" s="337" t="str">
        <f t="shared" si="32"/>
        <v/>
      </c>
      <c r="BE14" s="337" t="str">
        <f t="shared" si="33"/>
        <v/>
      </c>
      <c r="BF14" s="337" t="str">
        <f t="shared" si="34"/>
        <v/>
      </c>
      <c r="BG14" s="338"/>
      <c r="BH14" s="339" t="str">
        <f t="shared" si="35"/>
        <v>::</v>
      </c>
      <c r="BI14" s="337" t="str">
        <f t="shared" si="36"/>
        <v/>
      </c>
      <c r="BJ14" s="337" t="str">
        <f t="shared" si="37"/>
        <v/>
      </c>
      <c r="BK14" s="337" t="str">
        <f t="shared" si="38"/>
        <v/>
      </c>
      <c r="BL14" s="338"/>
      <c r="BM14" s="339"/>
      <c r="BN14" s="345"/>
      <c r="BO14" s="340"/>
      <c r="BP14" s="345"/>
      <c r="BQ14" s="341"/>
      <c r="BR14" s="341"/>
      <c r="BS14" s="435"/>
      <c r="BT14" s="337"/>
      <c r="BU14" s="337"/>
      <c r="BV14" s="337"/>
      <c r="BW14" s="343"/>
      <c r="BX14" s="339"/>
      <c r="BY14" s="337"/>
      <c r="BZ14" s="337"/>
      <c r="CA14" s="337"/>
      <c r="CB14" s="343"/>
      <c r="CC14" s="339"/>
      <c r="CD14" s="345"/>
      <c r="CE14" s="340"/>
      <c r="CF14" s="345"/>
      <c r="CG14" s="341"/>
      <c r="CH14" s="341"/>
      <c r="CI14" s="342"/>
      <c r="CJ14" s="337"/>
      <c r="CK14" s="337"/>
      <c r="CL14" s="337"/>
      <c r="CM14" s="343"/>
      <c r="CN14" s="339"/>
      <c r="CO14" s="337"/>
      <c r="CP14" s="337"/>
      <c r="CQ14" s="337"/>
      <c r="CR14" s="343"/>
      <c r="CS14" s="339"/>
      <c r="CT14" s="345"/>
      <c r="CU14" s="340"/>
      <c r="CV14" s="345"/>
      <c r="CW14" s="341"/>
      <c r="CX14" s="341"/>
      <c r="CY14" s="346"/>
      <c r="CZ14" s="356"/>
      <c r="DA14" s="347"/>
      <c r="DB14" s="348"/>
      <c r="DC14" s="348"/>
      <c r="DD14" s="349"/>
      <c r="DE14" s="350"/>
      <c r="DF14" s="351"/>
      <c r="DG14" s="351"/>
      <c r="DH14" s="352"/>
      <c r="DI14" s="352"/>
      <c r="DJ14" s="353"/>
      <c r="DK14" s="353"/>
      <c r="DL14" s="353"/>
      <c r="DM14" s="353"/>
      <c r="DN14" s="353"/>
      <c r="DO14" s="353"/>
      <c r="DP14" s="353"/>
      <c r="DQ14" s="353"/>
      <c r="DR14" s="354"/>
    </row>
    <row r="15" spans="1:123">
      <c r="A15" s="214" t="s">
        <v>7</v>
      </c>
      <c r="B15" s="77" t="s">
        <v>52</v>
      </c>
      <c r="C15" s="565" t="s">
        <v>53</v>
      </c>
      <c r="D15" s="519"/>
      <c r="E15" s="519"/>
      <c r="F15" s="520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292"/>
      <c r="AG15" s="177"/>
      <c r="AH15" s="177"/>
      <c r="AI15" s="177"/>
      <c r="AJ15" s="177"/>
      <c r="AK15" s="397"/>
      <c r="AL15" s="397"/>
      <c r="AM15" s="397"/>
      <c r="AN15" s="397"/>
      <c r="AO15" s="397"/>
      <c r="AP15" s="397"/>
      <c r="AQ15" s="397"/>
      <c r="AR15" s="397"/>
      <c r="AS15" s="177"/>
      <c r="AT15" s="177"/>
      <c r="AU15" s="177"/>
      <c r="AV15" s="306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306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397"/>
      <c r="CH15" s="39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433"/>
      <c r="CV15" s="177"/>
      <c r="CW15" s="177"/>
      <c r="CX15" s="177"/>
      <c r="CY15" s="177"/>
      <c r="CZ15" s="397"/>
      <c r="DA15" s="177"/>
      <c r="DB15" s="177"/>
      <c r="DC15" s="77">
        <v>120</v>
      </c>
      <c r="DD15" s="177"/>
      <c r="DE15" s="96" t="s">
        <v>1149</v>
      </c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213"/>
    </row>
    <row r="16" spans="1:123" s="355" customFormat="1">
      <c r="A16" s="212">
        <v>1</v>
      </c>
      <c r="B16" s="43" t="str">
        <f>B15</f>
        <v>120YR</v>
      </c>
      <c r="C16" s="623">
        <v>78</v>
      </c>
      <c r="D16" s="82" t="s">
        <v>246</v>
      </c>
      <c r="E16" s="82" t="s">
        <v>259</v>
      </c>
      <c r="F16" s="44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46">
        <v>0.29166666666666669</v>
      </c>
      <c r="X16" s="47" t="str">
        <f t="shared" ref="X16:X21" si="90">LEFT(AA16,2)</f>
        <v>08</v>
      </c>
      <c r="Y16" s="47" t="str">
        <f t="shared" ref="Y16:Y21" si="91">MID(AA16,3,2)</f>
        <v>50</v>
      </c>
      <c r="Z16" s="47" t="str">
        <f t="shared" ref="Z16:Z21" si="92">RIGHT(AA16,2)</f>
        <v>44</v>
      </c>
      <c r="AA16" s="48" t="s">
        <v>1915</v>
      </c>
      <c r="AB16" s="49" t="str">
        <f t="shared" ref="AB16:AB21" si="93">CONCATENATE(X16&amp;":"&amp;Y16&amp;":"&amp;Z16)</f>
        <v>08:50:44</v>
      </c>
      <c r="AC16" s="47" t="str">
        <f t="shared" ref="AC16:AC21" si="94">LEFT(AF16,2)</f>
        <v>08</v>
      </c>
      <c r="AD16" s="47" t="str">
        <f t="shared" ref="AD16:AD21" si="95">MID(AF16,3,2)</f>
        <v>53</v>
      </c>
      <c r="AE16" s="47" t="str">
        <f t="shared" ref="AE16:AE21" si="96">RIGHT(AF16,2)</f>
        <v>33</v>
      </c>
      <c r="AF16" s="48" t="s">
        <v>1914</v>
      </c>
      <c r="AG16" s="49" t="str">
        <f t="shared" ref="AG16:AG21" si="97">CONCATENATE(AC16&amp;":"&amp;AD16&amp;":"&amp;AE16)</f>
        <v>08:53:33</v>
      </c>
      <c r="AH16" s="50">
        <f t="shared" ref="AH16:AH21" si="98">AB16-W16</f>
        <v>7.689814814814816E-2</v>
      </c>
      <c r="AI16" s="57">
        <f t="shared" ref="AI16:AI21" si="99">AG16-AB16</f>
        <v>1.9560185185185097E-3</v>
      </c>
      <c r="AJ16" s="50">
        <f t="shared" ref="AJ16:AJ21" si="100">AG16-AB16+AH16</f>
        <v>7.885416666666667E-2</v>
      </c>
      <c r="AK16" s="52">
        <f t="shared" ref="AK16:AK21" si="101">$W$3/(MINUTE(AH16)/60+HOUR(AH16)+SECOND(AH16)/3600)</f>
        <v>16.25526791089705</v>
      </c>
      <c r="AL16" s="52">
        <f t="shared" ref="AL16:AL21" si="102">$W$3/(MINUTE(AJ16)/60+HOUR(AJ16)+SECOND(AJ16)/3600)</f>
        <v>15.852047556142669</v>
      </c>
      <c r="AM16" s="106">
        <f t="shared" ref="AM16:AM21" si="103">AG16+"0:30"</f>
        <v>0.39135416666666667</v>
      </c>
      <c r="AN16" s="47" t="str">
        <f t="shared" ref="AN16:AN21" si="104">LEFT(AQ16,2)</f>
        <v>11</v>
      </c>
      <c r="AO16" s="47" t="str">
        <f t="shared" ref="AO16:AO21" si="105">MID(AQ16,3,2)</f>
        <v>09</v>
      </c>
      <c r="AP16" s="47" t="str">
        <f t="shared" ref="AP16:AP21" si="106">RIGHT(AQ16,2)</f>
        <v>07</v>
      </c>
      <c r="AQ16" s="48" t="s">
        <v>1318</v>
      </c>
      <c r="AR16" s="49" t="str">
        <f t="shared" ref="AR16:AR21" si="107">CONCATENATE(AN16&amp;":"&amp;AO16&amp;":"&amp;AP16)</f>
        <v>11:09:07</v>
      </c>
      <c r="AS16" s="47" t="str">
        <f t="shared" ref="AS16:AS21" si="108">LEFT(AV16,2)</f>
        <v>11</v>
      </c>
      <c r="AT16" s="47" t="str">
        <f t="shared" ref="AT16:AT21" si="109">MID(AV16,3,2)</f>
        <v>14</v>
      </c>
      <c r="AU16" s="47" t="str">
        <f t="shared" ref="AU16:AU21" si="110">RIGHT(AV16,2)</f>
        <v>15</v>
      </c>
      <c r="AV16" s="48" t="s">
        <v>1319</v>
      </c>
      <c r="AW16" s="49" t="str">
        <f t="shared" ref="AW16:AW21" si="111">CONCATENATE(AS16&amp;":"&amp;AT16&amp;":"&amp;AU16)</f>
        <v>11:14:15</v>
      </c>
      <c r="AX16" s="50">
        <f t="shared" ref="AX16:AX21" si="112">AR16-AM16</f>
        <v>7.3310185185185173E-2</v>
      </c>
      <c r="AY16" s="57">
        <f t="shared" ref="AY16:AY21" si="113">AW16-AR16</f>
        <v>3.564814814814854E-3</v>
      </c>
      <c r="AZ16" s="50">
        <f t="shared" ref="AZ16:AZ21" si="114">AW16-AR16+AX16</f>
        <v>7.6875000000000027E-2</v>
      </c>
      <c r="BA16" s="52">
        <f t="shared" ref="BA16:BA21" si="115">$AM$3/(MINUTE(AX16)/60+HOUR(AX16)+SECOND(AX16)/3600)</f>
        <v>17.050836754025894</v>
      </c>
      <c r="BB16" s="52">
        <f t="shared" ref="BB16:BB21" si="116">$AM$3/(MINUTE(AZ16)/60+HOUR(AZ16)+SECOND(AZ16)/3600)</f>
        <v>16.260162601626014</v>
      </c>
      <c r="BC16" s="106">
        <f t="shared" ref="BC16:BC21" si="117">AW16+"0:30"</f>
        <v>0.48906250000000001</v>
      </c>
      <c r="BD16" s="47" t="str">
        <f t="shared" ref="BD16:BD21" si="118">LEFT(BG16,2)</f>
        <v>12</v>
      </c>
      <c r="BE16" s="47" t="str">
        <f t="shared" ref="BE16:BE21" si="119">MID(BG16,3,2)</f>
        <v>50</v>
      </c>
      <c r="BF16" s="47" t="str">
        <f t="shared" ref="BF16:BF21" si="120">RIGHT(BG16,2)</f>
        <v>07</v>
      </c>
      <c r="BG16" s="48" t="s">
        <v>1320</v>
      </c>
      <c r="BH16" s="49" t="str">
        <f t="shared" ref="BH16:BH21" si="121">CONCATENATE(BD16&amp;":"&amp;BE16&amp;":"&amp;BF16)</f>
        <v>12:50:07</v>
      </c>
      <c r="BI16" s="47" t="str">
        <f t="shared" ref="BI16:BI21" si="122">LEFT(BL16,2)</f>
        <v>12</v>
      </c>
      <c r="BJ16" s="47" t="str">
        <f t="shared" ref="BJ16:BJ21" si="123">MID(BL16,3,2)</f>
        <v>51</v>
      </c>
      <c r="BK16" s="47" t="str">
        <f t="shared" ref="BK16:BK21" si="124">RIGHT(BL16,2)</f>
        <v>51</v>
      </c>
      <c r="BL16" s="48" t="s">
        <v>1321</v>
      </c>
      <c r="BM16" s="49" t="str">
        <f t="shared" ref="BM16:BM21" si="125">CONCATENATE(BI16&amp;":"&amp;BJ16&amp;":"&amp;BK16)</f>
        <v>12:51:51</v>
      </c>
      <c r="BN16" s="55">
        <f t="shared" ref="BN16:BN21" si="126">BH16-BC16</f>
        <v>4.5740740740740693E-2</v>
      </c>
      <c r="BO16" s="57">
        <f t="shared" ref="BO16:BO21" si="127">BM16-BH16</f>
        <v>1.2037037037037068E-3</v>
      </c>
      <c r="BP16" s="55">
        <f t="shared" ref="BP16:BP21" si="128">BM16-BC16</f>
        <v>4.69444444444444E-2</v>
      </c>
      <c r="BQ16" s="52">
        <f t="shared" ref="BQ16:BQ21" si="129">$BC$3/(MINUTE(BN16)/60+HOUR(BN16)+SECOND(BN16)/3600)</f>
        <v>18.218623481781378</v>
      </c>
      <c r="BR16" s="52">
        <f t="shared" ref="BR16:BR21" si="130">$BC$3/(MINUTE(BP16)/60+HOUR(BP16)+SECOND(BP16)/3600)</f>
        <v>17.751479289940828</v>
      </c>
      <c r="BS16" s="56">
        <f t="shared" ref="BS16:BS21" si="131">BM16+"00:30"</f>
        <v>0.55684027777777778</v>
      </c>
      <c r="BT16" s="47" t="str">
        <f t="shared" ref="BT16:BT21" si="132">LEFT(BW16,2)</f>
        <v>14</v>
      </c>
      <c r="BU16" s="47" t="str">
        <f t="shared" ref="BU16:BU21" si="133">MID(BW16,3,2)</f>
        <v>35</v>
      </c>
      <c r="BV16" s="47" t="str">
        <f t="shared" ref="BV16:BV21" si="134">RIGHT(BW16,2)</f>
        <v>16</v>
      </c>
      <c r="BW16" s="54">
        <v>143516</v>
      </c>
      <c r="BX16" s="49" t="str">
        <f t="shared" ref="BX16:BX20" si="135">CONCATENATE(BT16&amp;":"&amp;BU16&amp;":"&amp;BV16)</f>
        <v>14:35:16</v>
      </c>
      <c r="BY16" s="47" t="str">
        <f t="shared" ref="BY16:BY20" si="136">LEFT(CB16,2)</f>
        <v>14</v>
      </c>
      <c r="BZ16" s="47" t="str">
        <f t="shared" ref="BZ16:BZ20" si="137">MID(CB16,3,2)</f>
        <v>39</v>
      </c>
      <c r="CA16" s="47" t="str">
        <f t="shared" ref="CA16:CA20" si="138">RIGHT(CB16,2)</f>
        <v>37</v>
      </c>
      <c r="CB16" s="54">
        <v>143937</v>
      </c>
      <c r="CC16" s="49" t="str">
        <f t="shared" ref="CC16:CC20" si="139">CONCATENATE(BY16&amp;":"&amp;BZ16&amp;":"&amp;CA16)</f>
        <v>14:39:37</v>
      </c>
      <c r="CD16" s="55">
        <f t="shared" ref="CD16:CD20" si="140">BX16-BS16</f>
        <v>5.0983796296296235E-2</v>
      </c>
      <c r="CE16" s="57">
        <f t="shared" ref="CE16:CE20" si="141">CC16-BX16</f>
        <v>3.0208333333333615E-3</v>
      </c>
      <c r="CF16" s="55">
        <f t="shared" ref="CF16:CF20" si="142">CC16-BS16</f>
        <v>5.4004629629629597E-2</v>
      </c>
      <c r="CG16" s="52">
        <f t="shared" ref="CG16:CG20" si="143">$BS$3/(MINUTE(CD16)/60+HOUR(CD16)+SECOND(CD16)/3600)</f>
        <v>16.345062429057887</v>
      </c>
      <c r="CH16" s="52">
        <f t="shared" ref="CH16:CH20" si="144">$BS$3/(MINUTE(CF16)/60+HOUR(CF16)+SECOND(CF16)/3600)</f>
        <v>15.430775825117875</v>
      </c>
      <c r="CI16" s="106">
        <f t="shared" ref="CI16:CI20" si="145">CC16+"0:40"</f>
        <v>0.63862268518518517</v>
      </c>
      <c r="CJ16" s="47" t="str">
        <f t="shared" ref="CJ16:CJ21" si="146">LEFT(CM16,2)</f>
        <v>16</v>
      </c>
      <c r="CK16" s="47" t="str">
        <f t="shared" ref="CK16:CK21" si="147">MID(CM16,3,2)</f>
        <v>37</v>
      </c>
      <c r="CL16" s="47" t="str">
        <f t="shared" ref="CL16:CL21" si="148">RIGHT(CM16,2)</f>
        <v>56</v>
      </c>
      <c r="CM16" s="54">
        <v>163756</v>
      </c>
      <c r="CN16" s="49" t="str">
        <f t="shared" ref="CN16:CN19" si="149">CONCATENATE(CJ16&amp;":"&amp;CK16&amp;":"&amp;CL16)</f>
        <v>16:37:56</v>
      </c>
      <c r="CO16" s="47" t="str">
        <f t="shared" ref="CO16:CO19" si="150">LEFT(CR16,2)</f>
        <v>16</v>
      </c>
      <c r="CP16" s="47" t="str">
        <f t="shared" ref="CP16:CP19" si="151">MID(CR16,3,2)</f>
        <v>45</v>
      </c>
      <c r="CQ16" s="47" t="str">
        <f t="shared" ref="CQ16:CQ19" si="152">RIGHT(CR16,2)</f>
        <v>46</v>
      </c>
      <c r="CR16" s="54">
        <v>164546</v>
      </c>
      <c r="CS16" s="49" t="str">
        <f t="shared" ref="CS16:CS19" si="153">CONCATENATE(CO16&amp;":"&amp;CP16&amp;":"&amp;CQ16)</f>
        <v>16:45:46</v>
      </c>
      <c r="CT16" s="55">
        <f t="shared" ref="CT16:CT19" si="154">CN16-CI16</f>
        <v>5.4386574074074101E-2</v>
      </c>
      <c r="CU16" s="340">
        <f t="shared" ref="CU16:CU19" si="155">CS16-CN16</f>
        <v>5.439814814814814E-3</v>
      </c>
      <c r="CV16" s="412">
        <f t="shared" ref="CV16:CV19" si="156">CS16-CN16+CT16</f>
        <v>5.9826388888888915E-2</v>
      </c>
      <c r="CW16" s="413">
        <f t="shared" ref="CW16:CW19" si="157">$CI$3/(MINUTE(CT16)/60+HOUR(CT16)+SECOND(CT16)/3600)</f>
        <v>15.322409023196425</v>
      </c>
      <c r="CX16" s="413">
        <f t="shared" ref="CX16:CX19" si="158">$CI$3/(MINUTE(CV16)/60+HOUR(CV16)+SECOND(CV16)/3600)</f>
        <v>13.929193267556588</v>
      </c>
      <c r="CY16" s="414"/>
      <c r="CZ16" s="406">
        <f t="shared" ref="CZ16:CZ19" si="159">$DC$15/(MINUTE(DC16)/60+HOUR(DC16)+SECOND(DC16)/3600)</f>
        <v>16.073820509004317</v>
      </c>
      <c r="DA16" s="415"/>
      <c r="DB16" s="407">
        <f t="shared" ref="DB16:DB19" si="160">R16+AH16+AX16+BN16+CD16+CT16</f>
        <v>0.30131944444444436</v>
      </c>
      <c r="DC16" s="407">
        <f t="shared" ref="DC16:DC19" si="161">T16+AJ16+AZ16+BP16+CF16+CT16</f>
        <v>0.31106481481481479</v>
      </c>
      <c r="DD16" s="416"/>
      <c r="DE16" s="401">
        <v>120</v>
      </c>
      <c r="DF16" s="408">
        <f>MINUTE(DB16)/60+HOUR(DB16)+SECOND(DB16)/3600</f>
        <v>7.2316666666666665</v>
      </c>
      <c r="DG16" s="408">
        <f>MINUTE(DC16)/60+HOUR(DC16)+SECOND(DC16)/3600</f>
        <v>7.4655555555555555</v>
      </c>
      <c r="DH16" s="409">
        <v>200</v>
      </c>
      <c r="DI16" s="409">
        <f>-(SECOND(CN16-$CN$16)/60+MINUTE(CN16-$CN$16)+HOUR(CN16-$CN$16)*60)</f>
        <v>0</v>
      </c>
      <c r="DJ16" s="410">
        <f>IF((DE16+DH16+DI16)&lt;DE16,DE16,DE16+DH16+DI16)</f>
        <v>320</v>
      </c>
      <c r="DK16" s="410">
        <f>IF(CN16&gt;$DE$15,0,DJ16)</f>
        <v>320</v>
      </c>
      <c r="DL16" s="410">
        <f>IF((S16&gt;$DN$3),0,DK16)</f>
        <v>320</v>
      </c>
      <c r="DM16" s="410">
        <f>IF((AI16&gt;$DN$3),0,DK16)</f>
        <v>320</v>
      </c>
      <c r="DN16" s="410">
        <f>IF((AY16&gt;$DN$3),0,DK16)</f>
        <v>320</v>
      </c>
      <c r="DO16" s="410">
        <f>IF((BO16&gt;$DN$3),0,DK16)</f>
        <v>320</v>
      </c>
      <c r="DP16" s="410">
        <f>IF((CE16&gt;$DN$3),0,DK16)</f>
        <v>320</v>
      </c>
      <c r="DQ16" s="410">
        <f>IF((CU16&gt;$DM$3),0,DK16)</f>
        <v>320</v>
      </c>
      <c r="DR16" s="411">
        <f>DL16*DM16*DN16*DO16*DP16*DQ16/DL16/DM16/DN16/DP16/DQ16</f>
        <v>320</v>
      </c>
    </row>
    <row r="17" spans="1:123" s="67" customFormat="1">
      <c r="A17" s="212">
        <v>2</v>
      </c>
      <c r="B17" s="43" t="str">
        <f t="shared" ref="B17:B21" si="162">B16</f>
        <v>120YR</v>
      </c>
      <c r="C17" s="81">
        <v>22</v>
      </c>
      <c r="D17" s="82" t="s">
        <v>112</v>
      </c>
      <c r="E17" s="82" t="s">
        <v>368</v>
      </c>
      <c r="F17" s="44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46">
        <v>0.29166666666666702</v>
      </c>
      <c r="X17" s="47" t="str">
        <f t="shared" si="90"/>
        <v>08</v>
      </c>
      <c r="Y17" s="47" t="str">
        <f t="shared" si="91"/>
        <v>50</v>
      </c>
      <c r="Z17" s="47" t="str">
        <f t="shared" si="92"/>
        <v>49</v>
      </c>
      <c r="AA17" s="48" t="s">
        <v>1322</v>
      </c>
      <c r="AB17" s="49" t="str">
        <f t="shared" si="93"/>
        <v>08:50:49</v>
      </c>
      <c r="AC17" s="47" t="str">
        <f t="shared" si="94"/>
        <v>08</v>
      </c>
      <c r="AD17" s="47" t="str">
        <f t="shared" si="95"/>
        <v>54</v>
      </c>
      <c r="AE17" s="47" t="str">
        <f t="shared" si="96"/>
        <v>30</v>
      </c>
      <c r="AF17" s="48" t="s">
        <v>1323</v>
      </c>
      <c r="AG17" s="49" t="str">
        <f t="shared" si="97"/>
        <v>08:54:30</v>
      </c>
      <c r="AH17" s="50">
        <f t="shared" si="98"/>
        <v>7.6956018518518188E-2</v>
      </c>
      <c r="AI17" s="57">
        <f t="shared" si="99"/>
        <v>2.5578703703703631E-3</v>
      </c>
      <c r="AJ17" s="50">
        <f t="shared" si="100"/>
        <v>7.9513888888888551E-2</v>
      </c>
      <c r="AK17" s="52">
        <f t="shared" si="101"/>
        <v>16.24304406677696</v>
      </c>
      <c r="AL17" s="52">
        <f t="shared" si="102"/>
        <v>15.72052401746725</v>
      </c>
      <c r="AM17" s="106">
        <f t="shared" si="103"/>
        <v>0.39201388888888888</v>
      </c>
      <c r="AN17" s="47" t="str">
        <f t="shared" si="104"/>
        <v>11</v>
      </c>
      <c r="AO17" s="47" t="str">
        <f t="shared" si="105"/>
        <v>08</v>
      </c>
      <c r="AP17" s="47" t="str">
        <f t="shared" si="106"/>
        <v>30</v>
      </c>
      <c r="AQ17" s="48" t="s">
        <v>1324</v>
      </c>
      <c r="AR17" s="49" t="str">
        <f t="shared" si="107"/>
        <v>11:08:30</v>
      </c>
      <c r="AS17" s="47" t="str">
        <f t="shared" si="108"/>
        <v>11</v>
      </c>
      <c r="AT17" s="47" t="str">
        <f t="shared" si="109"/>
        <v>13</v>
      </c>
      <c r="AU17" s="47" t="str">
        <f t="shared" si="110"/>
        <v>20</v>
      </c>
      <c r="AV17" s="48" t="s">
        <v>1325</v>
      </c>
      <c r="AW17" s="49" t="str">
        <f t="shared" si="111"/>
        <v>11:13:20</v>
      </c>
      <c r="AX17" s="50">
        <f t="shared" si="112"/>
        <v>7.2222222222222243E-2</v>
      </c>
      <c r="AY17" s="57">
        <f t="shared" si="113"/>
        <v>3.3564814814814325E-3</v>
      </c>
      <c r="AZ17" s="50">
        <f t="shared" si="114"/>
        <v>7.5578703703703676E-2</v>
      </c>
      <c r="BA17" s="52">
        <f t="shared" si="115"/>
        <v>17.307692307692307</v>
      </c>
      <c r="BB17" s="52">
        <f t="shared" si="116"/>
        <v>16.539050535987748</v>
      </c>
      <c r="BC17" s="106">
        <f t="shared" si="117"/>
        <v>0.48842592592592587</v>
      </c>
      <c r="BD17" s="47" t="str">
        <f t="shared" si="118"/>
        <v>12</v>
      </c>
      <c r="BE17" s="47" t="str">
        <f t="shared" si="119"/>
        <v>50</v>
      </c>
      <c r="BF17" s="47" t="str">
        <f t="shared" si="120"/>
        <v>10</v>
      </c>
      <c r="BG17" s="48" t="s">
        <v>1326</v>
      </c>
      <c r="BH17" s="49" t="str">
        <f t="shared" si="121"/>
        <v>12:50:10</v>
      </c>
      <c r="BI17" s="47" t="str">
        <f t="shared" si="122"/>
        <v>12</v>
      </c>
      <c r="BJ17" s="47" t="str">
        <f t="shared" si="123"/>
        <v>55</v>
      </c>
      <c r="BK17" s="47" t="str">
        <f t="shared" si="124"/>
        <v>35</v>
      </c>
      <c r="BL17" s="48" t="s">
        <v>1327</v>
      </c>
      <c r="BM17" s="49" t="str">
        <f t="shared" si="125"/>
        <v>12:55:35</v>
      </c>
      <c r="BN17" s="55">
        <f t="shared" si="126"/>
        <v>4.6412037037037057E-2</v>
      </c>
      <c r="BO17" s="57">
        <f t="shared" si="127"/>
        <v>3.76157407407407E-3</v>
      </c>
      <c r="BP17" s="55">
        <f t="shared" si="128"/>
        <v>5.0173611111111127E-2</v>
      </c>
      <c r="BQ17" s="52">
        <f t="shared" si="129"/>
        <v>17.955112219451372</v>
      </c>
      <c r="BR17" s="52">
        <f t="shared" si="130"/>
        <v>16.60899653979239</v>
      </c>
      <c r="BS17" s="56">
        <f t="shared" si="131"/>
        <v>0.55943287037037037</v>
      </c>
      <c r="BT17" s="47" t="str">
        <f t="shared" si="132"/>
        <v>14</v>
      </c>
      <c r="BU17" s="47" t="str">
        <f t="shared" si="133"/>
        <v>35</v>
      </c>
      <c r="BV17" s="47" t="str">
        <f t="shared" si="134"/>
        <v>13</v>
      </c>
      <c r="BW17" s="54">
        <v>143513</v>
      </c>
      <c r="BX17" s="49" t="str">
        <f t="shared" si="135"/>
        <v>14:35:13</v>
      </c>
      <c r="BY17" s="47" t="str">
        <f t="shared" si="136"/>
        <v>14</v>
      </c>
      <c r="BZ17" s="47" t="str">
        <f t="shared" si="137"/>
        <v>42</v>
      </c>
      <c r="CA17" s="47" t="str">
        <f t="shared" si="138"/>
        <v>20</v>
      </c>
      <c r="CB17" s="54">
        <v>144220</v>
      </c>
      <c r="CC17" s="49" t="str">
        <f t="shared" si="139"/>
        <v>14:42:20</v>
      </c>
      <c r="CD17" s="55">
        <f t="shared" si="140"/>
        <v>4.8356481481481528E-2</v>
      </c>
      <c r="CE17" s="57">
        <f t="shared" si="141"/>
        <v>4.942129629629588E-3</v>
      </c>
      <c r="CF17" s="55">
        <f t="shared" si="142"/>
        <v>5.3298611111111116E-2</v>
      </c>
      <c r="CG17" s="52">
        <f t="shared" si="143"/>
        <v>17.23312589755864</v>
      </c>
      <c r="CH17" s="52">
        <f t="shared" si="144"/>
        <v>15.635179153094464</v>
      </c>
      <c r="CI17" s="106">
        <f t="shared" si="145"/>
        <v>0.64050925925925928</v>
      </c>
      <c r="CJ17" s="47" t="str">
        <f t="shared" si="146"/>
        <v>16</v>
      </c>
      <c r="CK17" s="47" t="str">
        <f t="shared" si="147"/>
        <v>37</v>
      </c>
      <c r="CL17" s="47" t="str">
        <f t="shared" si="148"/>
        <v>58</v>
      </c>
      <c r="CM17" s="54">
        <v>163758</v>
      </c>
      <c r="CN17" s="49" t="str">
        <f t="shared" si="149"/>
        <v>16:37:58</v>
      </c>
      <c r="CO17" s="47" t="str">
        <f t="shared" si="150"/>
        <v>16</v>
      </c>
      <c r="CP17" s="47" t="str">
        <f t="shared" si="151"/>
        <v>52</v>
      </c>
      <c r="CQ17" s="47" t="str">
        <f t="shared" si="152"/>
        <v>45</v>
      </c>
      <c r="CR17" s="54">
        <v>165245</v>
      </c>
      <c r="CS17" s="49" t="str">
        <f t="shared" si="153"/>
        <v>16:52:45</v>
      </c>
      <c r="CT17" s="55">
        <f t="shared" si="154"/>
        <v>5.252314814814818E-2</v>
      </c>
      <c r="CU17" s="340">
        <f t="shared" si="155"/>
        <v>1.026620370370368E-2</v>
      </c>
      <c r="CV17" s="412">
        <f t="shared" si="156"/>
        <v>6.278935185185186E-2</v>
      </c>
      <c r="CW17" s="413">
        <f t="shared" si="157"/>
        <v>15.866020273248125</v>
      </c>
      <c r="CX17" s="413">
        <f t="shared" si="158"/>
        <v>13.271889400921658</v>
      </c>
      <c r="CY17" s="414"/>
      <c r="CZ17" s="406">
        <f t="shared" si="159"/>
        <v>16.072624451224048</v>
      </c>
      <c r="DA17" s="415"/>
      <c r="DB17" s="407">
        <f t="shared" si="160"/>
        <v>0.2964699074074072</v>
      </c>
      <c r="DC17" s="407">
        <f t="shared" si="161"/>
        <v>0.31108796296296265</v>
      </c>
      <c r="DD17" s="416"/>
      <c r="DE17" s="401">
        <v>120</v>
      </c>
      <c r="DF17" s="408">
        <f t="shared" ref="DF17" si="163">MINUTE(DB17)/60+HOUR(DB17)+SECOND(DB17)/3600</f>
        <v>7.1152777777777771</v>
      </c>
      <c r="DG17" s="408">
        <f t="shared" ref="DG17" si="164">MINUTE(DC17)/60+HOUR(DC17)+SECOND(DC17)/3600</f>
        <v>7.4661111111111111</v>
      </c>
      <c r="DH17" s="409">
        <f>DH16-5</f>
        <v>195</v>
      </c>
      <c r="DI17" s="409">
        <f t="shared" ref="DI17" si="165">-(SECOND(CN17-$CN$16)/60+MINUTE(CN17-$CN$16)+HOUR(CN17-$CN$16)*60)</f>
        <v>-3.3333333333333333E-2</v>
      </c>
      <c r="DJ17" s="410">
        <f t="shared" ref="DJ17" si="166">IF((DE17+DH17+DI17)&lt;DE17,DE17,DE17+DH17+DI17)</f>
        <v>314.96666666666664</v>
      </c>
      <c r="DK17" s="410">
        <f t="shared" ref="DK17" si="167">IF(CN17&gt;$DE$15,0,DJ17)</f>
        <v>314.96666666666664</v>
      </c>
      <c r="DL17" s="410">
        <f t="shared" ref="DL17" si="168">IF((S17&gt;$DN$3),0,DK17)</f>
        <v>314.96666666666664</v>
      </c>
      <c r="DM17" s="410">
        <f t="shared" ref="DM17" si="169">IF((AI17&gt;$DN$3),0,DK17)</f>
        <v>314.96666666666664</v>
      </c>
      <c r="DN17" s="410">
        <f t="shared" ref="DN17" si="170">IF((AY17&gt;$DN$3),0,DK17)</f>
        <v>314.96666666666664</v>
      </c>
      <c r="DO17" s="410">
        <f t="shared" ref="DO17" si="171">IF((BO17&gt;$DN$3),0,DK17)</f>
        <v>314.96666666666664</v>
      </c>
      <c r="DP17" s="410">
        <f t="shared" ref="DP17" si="172">IF((CE17&gt;$DN$3),0,DK17)</f>
        <v>314.96666666666664</v>
      </c>
      <c r="DQ17" s="410">
        <f t="shared" ref="DQ17" si="173">IF((CU17&gt;$DM$3),0,DK17)</f>
        <v>314.96666666666664</v>
      </c>
      <c r="DR17" s="411">
        <f t="shared" ref="DR17" si="174">DL17*DM17*DN17*DO17*DP17*DQ17/DL17/DM17/DN17/DP17/DQ17</f>
        <v>314.96666666666658</v>
      </c>
    </row>
    <row r="18" spans="1:123" s="355" customFormat="1">
      <c r="A18" s="212">
        <v>3</v>
      </c>
      <c r="B18" s="43" t="str">
        <f t="shared" si="162"/>
        <v>120YR</v>
      </c>
      <c r="C18" s="81">
        <v>644</v>
      </c>
      <c r="D18" s="82" t="s">
        <v>294</v>
      </c>
      <c r="E18" s="82" t="s">
        <v>64</v>
      </c>
      <c r="F18" s="44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46">
        <v>0.29166666666666702</v>
      </c>
      <c r="X18" s="47" t="str">
        <f t="shared" si="90"/>
        <v>08</v>
      </c>
      <c r="Y18" s="47" t="str">
        <f t="shared" si="91"/>
        <v>51</v>
      </c>
      <c r="Z18" s="47" t="str">
        <f t="shared" si="92"/>
        <v>56</v>
      </c>
      <c r="AA18" s="48" t="s">
        <v>1328</v>
      </c>
      <c r="AB18" s="49" t="str">
        <f t="shared" si="93"/>
        <v>08:51:56</v>
      </c>
      <c r="AC18" s="47" t="str">
        <f t="shared" si="94"/>
        <v>08</v>
      </c>
      <c r="AD18" s="47" t="str">
        <f t="shared" si="95"/>
        <v>54</v>
      </c>
      <c r="AE18" s="47" t="str">
        <f t="shared" si="96"/>
        <v>11</v>
      </c>
      <c r="AF18" s="48" t="s">
        <v>1329</v>
      </c>
      <c r="AG18" s="49" t="str">
        <f t="shared" si="97"/>
        <v>08:54:11</v>
      </c>
      <c r="AH18" s="50">
        <f t="shared" si="98"/>
        <v>7.7731481481481124E-2</v>
      </c>
      <c r="AI18" s="57">
        <f t="shared" si="99"/>
        <v>1.5625000000000222E-3</v>
      </c>
      <c r="AJ18" s="50">
        <f t="shared" si="100"/>
        <v>7.9293981481481146E-2</v>
      </c>
      <c r="AK18" s="52">
        <f t="shared" si="101"/>
        <v>16.081000595592613</v>
      </c>
      <c r="AL18" s="52">
        <f t="shared" si="102"/>
        <v>15.764122025981608</v>
      </c>
      <c r="AM18" s="106">
        <f t="shared" si="103"/>
        <v>0.39179398148148148</v>
      </c>
      <c r="AN18" s="47" t="str">
        <f t="shared" si="104"/>
        <v>11</v>
      </c>
      <c r="AO18" s="47" t="str">
        <f t="shared" si="105"/>
        <v>32</v>
      </c>
      <c r="AP18" s="47" t="str">
        <f t="shared" si="106"/>
        <v>12</v>
      </c>
      <c r="AQ18" s="48" t="s">
        <v>1330</v>
      </c>
      <c r="AR18" s="49" t="str">
        <f t="shared" si="107"/>
        <v>11:32:12</v>
      </c>
      <c r="AS18" s="47" t="str">
        <f t="shared" si="108"/>
        <v>11</v>
      </c>
      <c r="AT18" s="47" t="str">
        <f t="shared" si="109"/>
        <v>34</v>
      </c>
      <c r="AU18" s="47" t="str">
        <f t="shared" si="110"/>
        <v>17</v>
      </c>
      <c r="AV18" s="48" t="s">
        <v>1331</v>
      </c>
      <c r="AW18" s="49" t="str">
        <f t="shared" si="111"/>
        <v>11:34:17</v>
      </c>
      <c r="AX18" s="50">
        <f t="shared" si="112"/>
        <v>8.8900462962963001E-2</v>
      </c>
      <c r="AY18" s="57">
        <f t="shared" si="113"/>
        <v>1.4467592592591894E-3</v>
      </c>
      <c r="AZ18" s="50">
        <f t="shared" si="114"/>
        <v>9.034722222222219E-2</v>
      </c>
      <c r="BA18" s="52">
        <f t="shared" si="115"/>
        <v>14.060669183700039</v>
      </c>
      <c r="BB18" s="52">
        <f t="shared" si="116"/>
        <v>13.83551114527287</v>
      </c>
      <c r="BC18" s="106">
        <f t="shared" si="117"/>
        <v>0.50297453703703698</v>
      </c>
      <c r="BD18" s="47" t="str">
        <f t="shared" si="118"/>
        <v>13</v>
      </c>
      <c r="BE18" s="47" t="str">
        <f t="shared" si="119"/>
        <v>26</v>
      </c>
      <c r="BF18" s="47" t="str">
        <f t="shared" si="120"/>
        <v>40</v>
      </c>
      <c r="BG18" s="48" t="s">
        <v>1332</v>
      </c>
      <c r="BH18" s="49" t="str">
        <f t="shared" si="121"/>
        <v>13:26:40</v>
      </c>
      <c r="BI18" s="47" t="str">
        <f t="shared" si="122"/>
        <v>13</v>
      </c>
      <c r="BJ18" s="47" t="str">
        <f t="shared" si="123"/>
        <v>29</v>
      </c>
      <c r="BK18" s="47" t="str">
        <f t="shared" si="124"/>
        <v>22</v>
      </c>
      <c r="BL18" s="48" t="s">
        <v>1333</v>
      </c>
      <c r="BM18" s="49" t="str">
        <f t="shared" si="125"/>
        <v>13:29:22</v>
      </c>
      <c r="BN18" s="55">
        <f t="shared" si="126"/>
        <v>5.7210648148148247E-2</v>
      </c>
      <c r="BO18" s="57">
        <f t="shared" si="127"/>
        <v>1.87499999999996E-3</v>
      </c>
      <c r="BP18" s="55">
        <f t="shared" si="128"/>
        <v>5.9085648148148207E-2</v>
      </c>
      <c r="BQ18" s="52">
        <f t="shared" si="129"/>
        <v>14.566053004248431</v>
      </c>
      <c r="BR18" s="52">
        <f t="shared" si="130"/>
        <v>14.103819784524974</v>
      </c>
      <c r="BS18" s="56">
        <f t="shared" si="131"/>
        <v>0.58289351851851856</v>
      </c>
      <c r="BT18" s="47" t="str">
        <f t="shared" si="132"/>
        <v>15</v>
      </c>
      <c r="BU18" s="47" t="str">
        <f t="shared" si="133"/>
        <v>24</v>
      </c>
      <c r="BV18" s="47" t="str">
        <f t="shared" si="134"/>
        <v>32</v>
      </c>
      <c r="BW18" s="54">
        <v>152432</v>
      </c>
      <c r="BX18" s="49" t="str">
        <f t="shared" si="135"/>
        <v>15:24:32</v>
      </c>
      <c r="BY18" s="47" t="str">
        <f t="shared" si="136"/>
        <v>15</v>
      </c>
      <c r="BZ18" s="47" t="str">
        <f t="shared" si="137"/>
        <v>27</v>
      </c>
      <c r="CA18" s="47" t="str">
        <f t="shared" si="138"/>
        <v>21</v>
      </c>
      <c r="CB18" s="54">
        <v>152721</v>
      </c>
      <c r="CC18" s="49" t="str">
        <f t="shared" si="139"/>
        <v>15:27:21</v>
      </c>
      <c r="CD18" s="55">
        <f t="shared" si="140"/>
        <v>5.9143518518518512E-2</v>
      </c>
      <c r="CE18" s="57">
        <f t="shared" si="141"/>
        <v>1.9560185185184542E-3</v>
      </c>
      <c r="CF18" s="55">
        <f t="shared" si="142"/>
        <v>6.1099537037036966E-2</v>
      </c>
      <c r="CG18" s="52">
        <f t="shared" si="143"/>
        <v>14.090019569471623</v>
      </c>
      <c r="CH18" s="52">
        <f t="shared" si="144"/>
        <v>13.638946770221635</v>
      </c>
      <c r="CI18" s="106">
        <f t="shared" si="145"/>
        <v>0.67177083333333332</v>
      </c>
      <c r="CJ18" s="47" t="str">
        <f t="shared" si="146"/>
        <v>17</v>
      </c>
      <c r="CK18" s="47" t="str">
        <f t="shared" si="147"/>
        <v>21</v>
      </c>
      <c r="CL18" s="47" t="str">
        <f t="shared" si="148"/>
        <v>11</v>
      </c>
      <c r="CM18" s="54">
        <v>172111</v>
      </c>
      <c r="CN18" s="49" t="str">
        <f t="shared" si="149"/>
        <v>17:21:11</v>
      </c>
      <c r="CO18" s="47" t="str">
        <f t="shared" si="150"/>
        <v>17</v>
      </c>
      <c r="CP18" s="47" t="str">
        <f t="shared" si="151"/>
        <v>24</v>
      </c>
      <c r="CQ18" s="47" t="str">
        <f t="shared" si="152"/>
        <v>43</v>
      </c>
      <c r="CR18" s="54">
        <v>172443</v>
      </c>
      <c r="CS18" s="49" t="str">
        <f t="shared" si="153"/>
        <v>17:24:43</v>
      </c>
      <c r="CT18" s="55">
        <f t="shared" si="154"/>
        <v>5.1273148148148207E-2</v>
      </c>
      <c r="CU18" s="340">
        <f t="shared" si="155"/>
        <v>2.4537037037036802E-3</v>
      </c>
      <c r="CV18" s="412">
        <f t="shared" si="156"/>
        <v>5.3726851851851887E-2</v>
      </c>
      <c r="CW18" s="413">
        <f t="shared" si="157"/>
        <v>16.252821670428894</v>
      </c>
      <c r="CX18" s="413">
        <f t="shared" si="158"/>
        <v>15.510555794915986</v>
      </c>
      <c r="CY18" s="414"/>
      <c r="CZ18" s="406">
        <f t="shared" si="159"/>
        <v>14.658477825659123</v>
      </c>
      <c r="DA18" s="415"/>
      <c r="DB18" s="407">
        <f t="shared" si="160"/>
        <v>0.33425925925925909</v>
      </c>
      <c r="DC18" s="407">
        <f t="shared" si="161"/>
        <v>0.34109953703703672</v>
      </c>
      <c r="DD18" s="416"/>
      <c r="DE18" s="401">
        <v>120</v>
      </c>
      <c r="DF18" s="408">
        <f t="shared" ref="DF18:DF19" si="175">MINUTE(DB18)/60+HOUR(DB18)+SECOND(DB18)/3600</f>
        <v>8.0222222222222239</v>
      </c>
      <c r="DG18" s="408">
        <f t="shared" ref="DG18:DG19" si="176">MINUTE(DC18)/60+HOUR(DC18)+SECOND(DC18)/3600</f>
        <v>8.1863888888888887</v>
      </c>
      <c r="DH18" s="409">
        <f t="shared" ref="DH18:DH19" si="177">DH17-5</f>
        <v>190</v>
      </c>
      <c r="DI18" s="409">
        <f>-(SECOND(CN18-$CN$16)/60+MINUTE(CN18-$CN$16)+HOUR(CN18-$CN$16)*60)</f>
        <v>-43.25</v>
      </c>
      <c r="DJ18" s="410">
        <f t="shared" ref="DJ18:DJ19" si="178">IF((DE18+DH18+DI18)&lt;DE18,DE18,DE18+DH18+DI18)</f>
        <v>266.75</v>
      </c>
      <c r="DK18" s="410">
        <f>IF(CN18&gt;$DE$15,0,DJ18)</f>
        <v>266.75</v>
      </c>
      <c r="DL18" s="410">
        <f t="shared" ref="DL18:DL19" si="179">IF((S18&gt;$DN$3),0,DK18)</f>
        <v>266.75</v>
      </c>
      <c r="DM18" s="410">
        <f t="shared" ref="DM18:DM19" si="180">IF((AI18&gt;$DN$3),0,DK18)</f>
        <v>266.75</v>
      </c>
      <c r="DN18" s="410">
        <f t="shared" ref="DN18:DN19" si="181">IF((AY18&gt;$DN$3),0,DK18)</f>
        <v>266.75</v>
      </c>
      <c r="DO18" s="410">
        <f t="shared" ref="DO18:DO19" si="182">IF((BO18&gt;$DN$3),0,DK18)</f>
        <v>266.75</v>
      </c>
      <c r="DP18" s="410">
        <f t="shared" ref="DP18:DP19" si="183">IF((CE18&gt;$DN$3),0,DK18)</f>
        <v>266.75</v>
      </c>
      <c r="DQ18" s="410">
        <f t="shared" ref="DQ18:DQ19" si="184">IF((CU18&gt;$DM$3),0,DK18)</f>
        <v>266.75</v>
      </c>
      <c r="DR18" s="411">
        <f t="shared" ref="DR18:DR19" si="185">DL18*DM18*DN18*DO18*DP18*DQ18/DL18/DM18/DN18/DP18/DQ18</f>
        <v>266.75</v>
      </c>
    </row>
    <row r="19" spans="1:123" s="355" customFormat="1">
      <c r="A19" s="212">
        <v>4</v>
      </c>
      <c r="B19" s="43" t="str">
        <f t="shared" si="162"/>
        <v>120YR</v>
      </c>
      <c r="C19" s="81">
        <v>17</v>
      </c>
      <c r="D19" s="82" t="s">
        <v>1208</v>
      </c>
      <c r="E19" s="82" t="s">
        <v>1209</v>
      </c>
      <c r="F19" s="44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335"/>
      <c r="W19" s="46">
        <v>0.29166666666666702</v>
      </c>
      <c r="X19" s="47" t="str">
        <f t="shared" si="90"/>
        <v>08</v>
      </c>
      <c r="Y19" s="47" t="str">
        <f t="shared" si="91"/>
        <v>50</v>
      </c>
      <c r="Z19" s="47" t="str">
        <f t="shared" si="92"/>
        <v>48</v>
      </c>
      <c r="AA19" s="48" t="s">
        <v>1312</v>
      </c>
      <c r="AB19" s="49" t="str">
        <f t="shared" si="93"/>
        <v>08:50:48</v>
      </c>
      <c r="AC19" s="47" t="str">
        <f t="shared" si="94"/>
        <v>08</v>
      </c>
      <c r="AD19" s="47" t="str">
        <f t="shared" si="95"/>
        <v>53</v>
      </c>
      <c r="AE19" s="47" t="str">
        <f t="shared" si="96"/>
        <v>40</v>
      </c>
      <c r="AF19" s="48" t="s">
        <v>1313</v>
      </c>
      <c r="AG19" s="49" t="str">
        <f t="shared" si="97"/>
        <v>08:53:40</v>
      </c>
      <c r="AH19" s="50">
        <f t="shared" si="98"/>
        <v>7.6944444444444038E-2</v>
      </c>
      <c r="AI19" s="57">
        <f t="shared" si="99"/>
        <v>1.9907407407407929E-3</v>
      </c>
      <c r="AJ19" s="50">
        <f t="shared" si="100"/>
        <v>7.8935185185184831E-2</v>
      </c>
      <c r="AK19" s="52">
        <f t="shared" si="101"/>
        <v>16.245487364620935</v>
      </c>
      <c r="AL19" s="52">
        <f t="shared" si="102"/>
        <v>15.835777126099707</v>
      </c>
      <c r="AM19" s="106">
        <f t="shared" si="103"/>
        <v>0.39143518518518516</v>
      </c>
      <c r="AN19" s="47" t="str">
        <f t="shared" si="104"/>
        <v>11</v>
      </c>
      <c r="AO19" s="47" t="str">
        <f t="shared" si="105"/>
        <v>08</v>
      </c>
      <c r="AP19" s="47" t="str">
        <f t="shared" si="106"/>
        <v>09</v>
      </c>
      <c r="AQ19" s="48" t="s">
        <v>1314</v>
      </c>
      <c r="AR19" s="49" t="str">
        <f t="shared" si="107"/>
        <v>11:08:09</v>
      </c>
      <c r="AS19" s="47" t="str">
        <f t="shared" si="108"/>
        <v>11</v>
      </c>
      <c r="AT19" s="47" t="str">
        <f t="shared" si="109"/>
        <v>11</v>
      </c>
      <c r="AU19" s="47" t="str">
        <f t="shared" si="110"/>
        <v>37</v>
      </c>
      <c r="AV19" s="48" t="s">
        <v>1315</v>
      </c>
      <c r="AW19" s="49" t="str">
        <f t="shared" si="111"/>
        <v>11:11:37</v>
      </c>
      <c r="AX19" s="50">
        <f t="shared" si="112"/>
        <v>7.2557870370370425E-2</v>
      </c>
      <c r="AY19" s="57">
        <f t="shared" si="113"/>
        <v>2.4074074074073581E-3</v>
      </c>
      <c r="AZ19" s="50">
        <f t="shared" si="114"/>
        <v>7.4965277777777783E-2</v>
      </c>
      <c r="BA19" s="52">
        <f t="shared" si="115"/>
        <v>17.227628010847024</v>
      </c>
      <c r="BB19" s="52">
        <f t="shared" si="116"/>
        <v>16.674386289949052</v>
      </c>
      <c r="BC19" s="106">
        <f t="shared" si="117"/>
        <v>0.48723379629629626</v>
      </c>
      <c r="BD19" s="47" t="str">
        <f t="shared" si="118"/>
        <v>13</v>
      </c>
      <c r="BE19" s="47" t="str">
        <f t="shared" si="119"/>
        <v>21</v>
      </c>
      <c r="BF19" s="47" t="str">
        <f t="shared" si="120"/>
        <v>26</v>
      </c>
      <c r="BG19" s="48" t="s">
        <v>1316</v>
      </c>
      <c r="BH19" s="49" t="str">
        <f t="shared" si="121"/>
        <v>13:21:26</v>
      </c>
      <c r="BI19" s="47" t="str">
        <f t="shared" si="122"/>
        <v>13</v>
      </c>
      <c r="BJ19" s="47" t="str">
        <f t="shared" si="123"/>
        <v>31</v>
      </c>
      <c r="BK19" s="47" t="str">
        <f t="shared" si="124"/>
        <v>59</v>
      </c>
      <c r="BL19" s="48" t="s">
        <v>1317</v>
      </c>
      <c r="BM19" s="49" t="str">
        <f t="shared" si="125"/>
        <v>13:31:59</v>
      </c>
      <c r="BN19" s="55">
        <f t="shared" si="126"/>
        <v>6.9317129629629659E-2</v>
      </c>
      <c r="BO19" s="57">
        <f t="shared" si="127"/>
        <v>7.3263888888889239E-3</v>
      </c>
      <c r="BP19" s="55">
        <f t="shared" si="128"/>
        <v>7.6643518518518583E-2</v>
      </c>
      <c r="BQ19" s="52">
        <f t="shared" si="129"/>
        <v>12.022040407413593</v>
      </c>
      <c r="BR19" s="52">
        <f t="shared" si="130"/>
        <v>10.872848082150407</v>
      </c>
      <c r="BS19" s="56">
        <f t="shared" si="131"/>
        <v>0.58471064814814822</v>
      </c>
      <c r="BT19" s="47" t="str">
        <f t="shared" si="132"/>
        <v>15</v>
      </c>
      <c r="BU19" s="47" t="str">
        <f t="shared" si="133"/>
        <v>28</v>
      </c>
      <c r="BV19" s="47" t="str">
        <f t="shared" si="134"/>
        <v>40</v>
      </c>
      <c r="BW19" s="54">
        <v>152840</v>
      </c>
      <c r="BX19" s="49" t="str">
        <f t="shared" si="135"/>
        <v>15:28:40</v>
      </c>
      <c r="BY19" s="47" t="str">
        <f t="shared" si="136"/>
        <v>15</v>
      </c>
      <c r="BZ19" s="47" t="str">
        <f t="shared" si="137"/>
        <v>31</v>
      </c>
      <c r="CA19" s="47" t="str">
        <f t="shared" si="138"/>
        <v>00</v>
      </c>
      <c r="CB19" s="54">
        <v>153100</v>
      </c>
      <c r="CC19" s="49" t="str">
        <f t="shared" si="139"/>
        <v>15:31:00</v>
      </c>
      <c r="CD19" s="55">
        <f t="shared" si="140"/>
        <v>6.0196759259259158E-2</v>
      </c>
      <c r="CE19" s="57">
        <f t="shared" si="141"/>
        <v>1.6203703703704386E-3</v>
      </c>
      <c r="CF19" s="55">
        <f t="shared" si="142"/>
        <v>6.1817129629629597E-2</v>
      </c>
      <c r="CG19" s="52">
        <f t="shared" si="143"/>
        <v>13.843491636223803</v>
      </c>
      <c r="CH19" s="52">
        <f t="shared" si="144"/>
        <v>13.48062160644074</v>
      </c>
      <c r="CI19" s="106">
        <f t="shared" si="145"/>
        <v>0.6743055555555556</v>
      </c>
      <c r="CJ19" s="47" t="str">
        <f t="shared" si="146"/>
        <v>17</v>
      </c>
      <c r="CK19" s="47" t="str">
        <f t="shared" si="147"/>
        <v>34</v>
      </c>
      <c r="CL19" s="47" t="str">
        <f t="shared" si="148"/>
        <v>31</v>
      </c>
      <c r="CM19" s="54">
        <v>173431</v>
      </c>
      <c r="CN19" s="49" t="str">
        <f t="shared" si="149"/>
        <v>17:34:31</v>
      </c>
      <c r="CO19" s="47" t="str">
        <f t="shared" si="150"/>
        <v>17</v>
      </c>
      <c r="CP19" s="47" t="str">
        <f t="shared" si="151"/>
        <v>43</v>
      </c>
      <c r="CQ19" s="47" t="str">
        <f t="shared" si="152"/>
        <v>24</v>
      </c>
      <c r="CR19" s="54">
        <v>174324</v>
      </c>
      <c r="CS19" s="49" t="str">
        <f t="shared" si="153"/>
        <v>17:43:24</v>
      </c>
      <c r="CT19" s="55">
        <f t="shared" si="154"/>
        <v>5.7997685185185111E-2</v>
      </c>
      <c r="CU19" s="340">
        <f t="shared" si="155"/>
        <v>6.1689814814814836E-3</v>
      </c>
      <c r="CV19" s="412">
        <f t="shared" si="156"/>
        <v>6.4166666666666594E-2</v>
      </c>
      <c r="CW19" s="413">
        <f t="shared" si="157"/>
        <v>14.368389543005389</v>
      </c>
      <c r="CX19" s="413">
        <f t="shared" si="158"/>
        <v>12.987012987012989</v>
      </c>
      <c r="CY19" s="414"/>
      <c r="CZ19" s="406">
        <f t="shared" si="159"/>
        <v>14.271084536354925</v>
      </c>
      <c r="DA19" s="415"/>
      <c r="DB19" s="407">
        <f t="shared" si="160"/>
        <v>0.33701388888888839</v>
      </c>
      <c r="DC19" s="407">
        <f t="shared" si="161"/>
        <v>0.3503587962962959</v>
      </c>
      <c r="DD19" s="416"/>
      <c r="DE19" s="401">
        <v>120</v>
      </c>
      <c r="DF19" s="408">
        <f t="shared" si="175"/>
        <v>8.0883333333333347</v>
      </c>
      <c r="DG19" s="408">
        <f t="shared" si="176"/>
        <v>8.4086111111111119</v>
      </c>
      <c r="DH19" s="409">
        <f t="shared" si="177"/>
        <v>185</v>
      </c>
      <c r="DI19" s="409">
        <f>-(SECOND(CN19-$CN$16)/60+MINUTE(CN19-$CN$16)+HOUR(CN19-$CN$16)*60)</f>
        <v>-56.583333333333336</v>
      </c>
      <c r="DJ19" s="410">
        <f t="shared" si="178"/>
        <v>248.41666666666666</v>
      </c>
      <c r="DK19" s="410">
        <f>IF(CN19&gt;$DE$15,0,DJ19)</f>
        <v>248.41666666666666</v>
      </c>
      <c r="DL19" s="410">
        <f t="shared" si="179"/>
        <v>248.41666666666666</v>
      </c>
      <c r="DM19" s="410">
        <f t="shared" si="180"/>
        <v>248.41666666666666</v>
      </c>
      <c r="DN19" s="410">
        <f t="shared" si="181"/>
        <v>248.41666666666666</v>
      </c>
      <c r="DO19" s="410">
        <f t="shared" si="182"/>
        <v>248.41666666666666</v>
      </c>
      <c r="DP19" s="410">
        <f t="shared" si="183"/>
        <v>248.41666666666666</v>
      </c>
      <c r="DQ19" s="410">
        <f t="shared" si="184"/>
        <v>248.41666666666666</v>
      </c>
      <c r="DR19" s="411">
        <f t="shared" si="185"/>
        <v>248.41666666666666</v>
      </c>
    </row>
    <row r="20" spans="1:123" s="355" customFormat="1">
      <c r="A20" s="417">
        <v>6</v>
      </c>
      <c r="B20" s="331" t="str">
        <f t="shared" si="162"/>
        <v>120YR</v>
      </c>
      <c r="C20" s="332">
        <v>19</v>
      </c>
      <c r="D20" s="333" t="s">
        <v>1207</v>
      </c>
      <c r="E20" s="333" t="s">
        <v>289</v>
      </c>
      <c r="F20" s="334" t="s">
        <v>1920</v>
      </c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6">
        <v>0.29166666666666669</v>
      </c>
      <c r="X20" s="337" t="str">
        <f t="shared" si="90"/>
        <v>08</v>
      </c>
      <c r="Y20" s="337" t="str">
        <f t="shared" si="91"/>
        <v>42</v>
      </c>
      <c r="Z20" s="337" t="str">
        <f t="shared" si="92"/>
        <v>41</v>
      </c>
      <c r="AA20" s="338" t="s">
        <v>1921</v>
      </c>
      <c r="AB20" s="339" t="str">
        <f t="shared" si="93"/>
        <v>08:42:41</v>
      </c>
      <c r="AC20" s="337" t="str">
        <f t="shared" si="94"/>
        <v>08</v>
      </c>
      <c r="AD20" s="337" t="str">
        <f t="shared" si="95"/>
        <v>43</v>
      </c>
      <c r="AE20" s="337" t="str">
        <f t="shared" si="96"/>
        <v>10</v>
      </c>
      <c r="AF20" s="338" t="s">
        <v>1922</v>
      </c>
      <c r="AG20" s="339" t="str">
        <f t="shared" si="97"/>
        <v>08:43:10</v>
      </c>
      <c r="AH20" s="340">
        <f t="shared" si="98"/>
        <v>7.1307870370370341E-2</v>
      </c>
      <c r="AI20" s="340">
        <f t="shared" si="99"/>
        <v>3.3564814814818211E-4</v>
      </c>
      <c r="AJ20" s="340">
        <f t="shared" si="100"/>
        <v>7.1643518518518523E-2</v>
      </c>
      <c r="AK20" s="341">
        <f t="shared" si="101"/>
        <v>17.529621814640482</v>
      </c>
      <c r="AL20" s="341">
        <f t="shared" si="102"/>
        <v>17.447495961227787</v>
      </c>
      <c r="AM20" s="342">
        <f t="shared" si="103"/>
        <v>0.38414351851851852</v>
      </c>
      <c r="AN20" s="337" t="str">
        <f t="shared" si="104"/>
        <v>10</v>
      </c>
      <c r="AO20" s="337" t="str">
        <f t="shared" si="105"/>
        <v>44</v>
      </c>
      <c r="AP20" s="337" t="str">
        <f t="shared" si="106"/>
        <v>25</v>
      </c>
      <c r="AQ20" s="338" t="s">
        <v>1923</v>
      </c>
      <c r="AR20" s="339" t="str">
        <f t="shared" si="107"/>
        <v>10:44:25</v>
      </c>
      <c r="AS20" s="337" t="str">
        <f t="shared" si="108"/>
        <v>10</v>
      </c>
      <c r="AT20" s="337" t="str">
        <f t="shared" si="109"/>
        <v>48</v>
      </c>
      <c r="AU20" s="337" t="str">
        <f t="shared" si="110"/>
        <v>25</v>
      </c>
      <c r="AV20" s="338" t="s">
        <v>1924</v>
      </c>
      <c r="AW20" s="339" t="str">
        <f t="shared" si="111"/>
        <v>10:48:25</v>
      </c>
      <c r="AX20" s="340">
        <f t="shared" si="112"/>
        <v>6.3368055555555525E-2</v>
      </c>
      <c r="AY20" s="340">
        <f t="shared" si="113"/>
        <v>2.7777777777777679E-3</v>
      </c>
      <c r="AZ20" s="340">
        <f t="shared" si="114"/>
        <v>6.6145833333333293E-2</v>
      </c>
      <c r="BA20" s="341">
        <f t="shared" si="115"/>
        <v>19.726027397260275</v>
      </c>
      <c r="BB20" s="341">
        <f t="shared" si="116"/>
        <v>18.897637795275589</v>
      </c>
      <c r="BC20" s="342">
        <f t="shared" si="117"/>
        <v>0.47112268518518513</v>
      </c>
      <c r="BD20" s="337" t="str">
        <f t="shared" si="118"/>
        <v>12</v>
      </c>
      <c r="BE20" s="337" t="str">
        <f t="shared" si="119"/>
        <v>17</v>
      </c>
      <c r="BF20" s="337" t="str">
        <f t="shared" si="120"/>
        <v>20</v>
      </c>
      <c r="BG20" s="338" t="s">
        <v>1925</v>
      </c>
      <c r="BH20" s="339" t="str">
        <f t="shared" si="121"/>
        <v>12:17:20</v>
      </c>
      <c r="BI20" s="337" t="str">
        <f t="shared" si="122"/>
        <v>12</v>
      </c>
      <c r="BJ20" s="337" t="str">
        <f t="shared" si="123"/>
        <v>22</v>
      </c>
      <c r="BK20" s="337" t="str">
        <f t="shared" si="124"/>
        <v>12</v>
      </c>
      <c r="BL20" s="338" t="s">
        <v>1926</v>
      </c>
      <c r="BM20" s="339" t="str">
        <f t="shared" si="125"/>
        <v>12:22:12</v>
      </c>
      <c r="BN20" s="345">
        <f t="shared" si="126"/>
        <v>4.0914351851851938E-2</v>
      </c>
      <c r="BO20" s="340">
        <f t="shared" si="127"/>
        <v>3.3796296296295658E-3</v>
      </c>
      <c r="BP20" s="345">
        <f t="shared" si="128"/>
        <v>4.4293981481481504E-2</v>
      </c>
      <c r="BQ20" s="341">
        <f t="shared" si="129"/>
        <v>20.367751060820368</v>
      </c>
      <c r="BR20" s="341">
        <f t="shared" si="130"/>
        <v>18.813692187091714</v>
      </c>
      <c r="BS20" s="435">
        <f t="shared" si="131"/>
        <v>0.53625</v>
      </c>
      <c r="BT20" s="337" t="str">
        <f t="shared" si="132"/>
        <v>14</v>
      </c>
      <c r="BU20" s="337" t="str">
        <f t="shared" si="133"/>
        <v>01</v>
      </c>
      <c r="BV20" s="337" t="str">
        <f t="shared" si="134"/>
        <v>57</v>
      </c>
      <c r="BW20" s="343">
        <v>140157</v>
      </c>
      <c r="BX20" s="339" t="str">
        <f t="shared" si="135"/>
        <v>14:01:57</v>
      </c>
      <c r="BY20" s="337" t="str">
        <f t="shared" si="136"/>
        <v>14</v>
      </c>
      <c r="BZ20" s="337" t="str">
        <f t="shared" si="137"/>
        <v>07</v>
      </c>
      <c r="CA20" s="337" t="str">
        <f t="shared" si="138"/>
        <v>11</v>
      </c>
      <c r="CB20" s="343">
        <v>140711</v>
      </c>
      <c r="CC20" s="339" t="str">
        <f t="shared" si="139"/>
        <v>14:07:11</v>
      </c>
      <c r="CD20" s="345">
        <f t="shared" si="140"/>
        <v>4.8437500000000022E-2</v>
      </c>
      <c r="CE20" s="340">
        <f t="shared" si="141"/>
        <v>3.6342592592591982E-3</v>
      </c>
      <c r="CF20" s="345">
        <f t="shared" si="142"/>
        <v>5.207175925925922E-2</v>
      </c>
      <c r="CG20" s="341">
        <f t="shared" si="143"/>
        <v>17.20430107526882</v>
      </c>
      <c r="CH20" s="341">
        <f t="shared" si="144"/>
        <v>16.003556345854633</v>
      </c>
      <c r="CI20" s="342">
        <f t="shared" si="145"/>
        <v>0.61609953703703701</v>
      </c>
      <c r="CJ20" s="337" t="str">
        <f t="shared" si="146"/>
        <v/>
      </c>
      <c r="CK20" s="337" t="str">
        <f t="shared" si="147"/>
        <v/>
      </c>
      <c r="CL20" s="337" t="str">
        <f t="shared" si="148"/>
        <v/>
      </c>
      <c r="CM20" s="343"/>
      <c r="CN20" s="339"/>
      <c r="CO20" s="337"/>
      <c r="CP20" s="337"/>
      <c r="CQ20" s="337"/>
      <c r="CR20" s="343"/>
      <c r="CS20" s="339"/>
      <c r="CT20" s="345"/>
      <c r="CU20" s="340"/>
      <c r="CV20" s="345"/>
      <c r="CW20" s="341"/>
      <c r="CX20" s="341"/>
      <c r="CY20" s="346"/>
      <c r="CZ20" s="356"/>
      <c r="DA20" s="347"/>
      <c r="DB20" s="348"/>
      <c r="DC20" s="348"/>
      <c r="DD20" s="349"/>
      <c r="DE20" s="350"/>
      <c r="DF20" s="351"/>
      <c r="DG20" s="351"/>
      <c r="DH20" s="352"/>
      <c r="DI20" s="352"/>
      <c r="DJ20" s="353"/>
      <c r="DK20" s="353"/>
      <c r="DL20" s="353"/>
      <c r="DM20" s="353"/>
      <c r="DN20" s="353"/>
      <c r="DO20" s="353"/>
      <c r="DP20" s="353"/>
      <c r="DQ20" s="353"/>
      <c r="DR20" s="354"/>
    </row>
    <row r="21" spans="1:123" s="355" customFormat="1">
      <c r="A21" s="417">
        <v>7</v>
      </c>
      <c r="B21" s="331" t="str">
        <f t="shared" si="162"/>
        <v>120YR</v>
      </c>
      <c r="C21" s="332">
        <v>70</v>
      </c>
      <c r="D21" s="333" t="s">
        <v>290</v>
      </c>
      <c r="E21" s="333" t="s">
        <v>291</v>
      </c>
      <c r="F21" s="334" t="s">
        <v>1932</v>
      </c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6">
        <v>0.29166666666666702</v>
      </c>
      <c r="X21" s="337" t="str">
        <f t="shared" si="90"/>
        <v>08</v>
      </c>
      <c r="Y21" s="337" t="str">
        <f t="shared" si="91"/>
        <v>51</v>
      </c>
      <c r="Z21" s="337" t="str">
        <f t="shared" si="92"/>
        <v>41</v>
      </c>
      <c r="AA21" s="338" t="s">
        <v>1927</v>
      </c>
      <c r="AB21" s="339" t="str">
        <f t="shared" si="93"/>
        <v>08:51:41</v>
      </c>
      <c r="AC21" s="337" t="str">
        <f t="shared" si="94"/>
        <v>08</v>
      </c>
      <c r="AD21" s="337" t="str">
        <f t="shared" si="95"/>
        <v>54</v>
      </c>
      <c r="AE21" s="337" t="str">
        <f t="shared" si="96"/>
        <v>36</v>
      </c>
      <c r="AF21" s="338" t="s">
        <v>1928</v>
      </c>
      <c r="AG21" s="339" t="str">
        <f t="shared" si="97"/>
        <v>08:54:36</v>
      </c>
      <c r="AH21" s="340">
        <f t="shared" si="98"/>
        <v>7.7557870370370041E-2</v>
      </c>
      <c r="AI21" s="340">
        <f t="shared" si="99"/>
        <v>2.025462962962965E-3</v>
      </c>
      <c r="AJ21" s="340">
        <f t="shared" si="100"/>
        <v>7.9583333333333006E-2</v>
      </c>
      <c r="AK21" s="341">
        <f t="shared" si="101"/>
        <v>16.116997463065214</v>
      </c>
      <c r="AL21" s="341">
        <f t="shared" si="102"/>
        <v>15.706806282722514</v>
      </c>
      <c r="AM21" s="342">
        <f t="shared" si="103"/>
        <v>0.39208333333333334</v>
      </c>
      <c r="AN21" s="337" t="str">
        <f t="shared" si="104"/>
        <v>11</v>
      </c>
      <c r="AO21" s="337" t="str">
        <f t="shared" si="105"/>
        <v>32</v>
      </c>
      <c r="AP21" s="337" t="str">
        <f t="shared" si="106"/>
        <v>06</v>
      </c>
      <c r="AQ21" s="338" t="s">
        <v>1929</v>
      </c>
      <c r="AR21" s="339" t="str">
        <f t="shared" si="107"/>
        <v>11:32:06</v>
      </c>
      <c r="AS21" s="337" t="str">
        <f t="shared" si="108"/>
        <v>11</v>
      </c>
      <c r="AT21" s="337" t="str">
        <f t="shared" si="109"/>
        <v>34</v>
      </c>
      <c r="AU21" s="337" t="str">
        <f t="shared" si="110"/>
        <v>49</v>
      </c>
      <c r="AV21" s="338" t="s">
        <v>1930</v>
      </c>
      <c r="AW21" s="339" t="str">
        <f t="shared" si="111"/>
        <v>11:34:49</v>
      </c>
      <c r="AX21" s="340">
        <f t="shared" si="112"/>
        <v>8.8541666666666685E-2</v>
      </c>
      <c r="AY21" s="340">
        <f t="shared" si="113"/>
        <v>1.8865740740739989E-3</v>
      </c>
      <c r="AZ21" s="340">
        <f t="shared" si="114"/>
        <v>9.0428240740740684E-2</v>
      </c>
      <c r="BA21" s="341">
        <f t="shared" si="115"/>
        <v>14.117647058823529</v>
      </c>
      <c r="BB21" s="341">
        <f t="shared" si="116"/>
        <v>13.823115320619481</v>
      </c>
      <c r="BC21" s="342">
        <f t="shared" si="117"/>
        <v>0.50334490740740734</v>
      </c>
      <c r="BD21" s="337" t="str">
        <f t="shared" si="118"/>
        <v>13</v>
      </c>
      <c r="BE21" s="337" t="str">
        <f t="shared" si="119"/>
        <v>26</v>
      </c>
      <c r="BF21" s="337" t="str">
        <f t="shared" si="120"/>
        <v>30</v>
      </c>
      <c r="BG21" s="338" t="s">
        <v>1078</v>
      </c>
      <c r="BH21" s="339" t="str">
        <f t="shared" si="121"/>
        <v>13:26:30</v>
      </c>
      <c r="BI21" s="337" t="str">
        <f t="shared" si="122"/>
        <v>13</v>
      </c>
      <c r="BJ21" s="337" t="str">
        <f t="shared" si="123"/>
        <v>29</v>
      </c>
      <c r="BK21" s="337" t="str">
        <f t="shared" si="124"/>
        <v>30</v>
      </c>
      <c r="BL21" s="338" t="s">
        <v>1931</v>
      </c>
      <c r="BM21" s="339" t="str">
        <f t="shared" si="125"/>
        <v>13:29:30</v>
      </c>
      <c r="BN21" s="345">
        <f t="shared" si="126"/>
        <v>5.6724537037037059E-2</v>
      </c>
      <c r="BO21" s="340">
        <f t="shared" si="127"/>
        <v>2.083333333333437E-3</v>
      </c>
      <c r="BP21" s="345">
        <f t="shared" si="128"/>
        <v>5.8807870370370496E-2</v>
      </c>
      <c r="BQ21" s="341">
        <f t="shared" si="129"/>
        <v>14.690879412364822</v>
      </c>
      <c r="BR21" s="341">
        <f t="shared" si="130"/>
        <v>14.170438889982288</v>
      </c>
      <c r="BS21" s="435">
        <f t="shared" si="131"/>
        <v>0.5829861111111112</v>
      </c>
      <c r="BT21" s="337" t="str">
        <f t="shared" si="132"/>
        <v/>
      </c>
      <c r="BU21" s="337" t="str">
        <f t="shared" si="133"/>
        <v/>
      </c>
      <c r="BV21" s="337" t="str">
        <f t="shared" si="134"/>
        <v/>
      </c>
      <c r="BW21" s="343"/>
      <c r="BX21" s="339"/>
      <c r="BY21" s="337"/>
      <c r="BZ21" s="337"/>
      <c r="CA21" s="337"/>
      <c r="CB21" s="343"/>
      <c r="CC21" s="339"/>
      <c r="CD21" s="345"/>
      <c r="CE21" s="340"/>
      <c r="CF21" s="345"/>
      <c r="CG21" s="341"/>
      <c r="CH21" s="341"/>
      <c r="CI21" s="342"/>
      <c r="CJ21" s="337" t="str">
        <f t="shared" si="146"/>
        <v/>
      </c>
      <c r="CK21" s="337" t="str">
        <f t="shared" si="147"/>
        <v/>
      </c>
      <c r="CL21" s="337" t="str">
        <f t="shared" si="148"/>
        <v/>
      </c>
      <c r="CM21" s="343"/>
      <c r="CN21" s="339"/>
      <c r="CO21" s="337"/>
      <c r="CP21" s="337"/>
      <c r="CQ21" s="337"/>
      <c r="CR21" s="343"/>
      <c r="CS21" s="339"/>
      <c r="CT21" s="345"/>
      <c r="CU21" s="340"/>
      <c r="CV21" s="345"/>
      <c r="CW21" s="341"/>
      <c r="CX21" s="341"/>
      <c r="CY21" s="346"/>
      <c r="CZ21" s="356"/>
      <c r="DA21" s="347"/>
      <c r="DB21" s="348"/>
      <c r="DC21" s="348"/>
      <c r="DD21" s="349"/>
      <c r="DE21" s="350"/>
      <c r="DF21" s="351"/>
      <c r="DG21" s="351"/>
      <c r="DH21" s="352"/>
      <c r="DI21" s="352"/>
      <c r="DJ21" s="353"/>
      <c r="DK21" s="353"/>
      <c r="DL21" s="353"/>
      <c r="DM21" s="353"/>
      <c r="DN21" s="353"/>
      <c r="DO21" s="353"/>
      <c r="DP21" s="353"/>
      <c r="DQ21" s="353"/>
      <c r="DR21" s="354"/>
    </row>
    <row r="22" spans="1:123">
      <c r="A22" s="99" t="s">
        <v>7</v>
      </c>
      <c r="B22" s="99" t="s">
        <v>55</v>
      </c>
      <c r="C22" s="564" t="s">
        <v>56</v>
      </c>
      <c r="D22" s="521"/>
      <c r="E22" s="521"/>
      <c r="F22" s="522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293"/>
      <c r="AG22" s="179"/>
      <c r="AH22" s="179"/>
      <c r="AI22" s="179"/>
      <c r="AJ22" s="179"/>
      <c r="AK22" s="398"/>
      <c r="AL22" s="398"/>
      <c r="AM22" s="398"/>
      <c r="AN22" s="398"/>
      <c r="AO22" s="398"/>
      <c r="AP22" s="398"/>
      <c r="AQ22" s="398"/>
      <c r="AR22" s="398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307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423"/>
      <c r="CV22" s="179"/>
      <c r="CW22" s="179"/>
      <c r="CX22" s="179"/>
      <c r="CY22" s="179"/>
      <c r="CZ22" s="398"/>
      <c r="DA22" s="179"/>
      <c r="DB22" s="179"/>
      <c r="DC22" s="99">
        <v>80</v>
      </c>
      <c r="DD22" s="179"/>
      <c r="DE22" s="100" t="s">
        <v>85</v>
      </c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215"/>
    </row>
    <row r="23" spans="1:123" s="67" customFormat="1">
      <c r="A23" s="212">
        <v>1</v>
      </c>
      <c r="B23" s="620" t="str">
        <f t="shared" ref="B23:B42" si="186">B22</f>
        <v>80 CEI</v>
      </c>
      <c r="C23" s="102">
        <v>101</v>
      </c>
      <c r="D23" s="103" t="s">
        <v>250</v>
      </c>
      <c r="E23" s="104" t="s">
        <v>251</v>
      </c>
      <c r="F23" s="549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46">
        <v>0.35416666666666669</v>
      </c>
      <c r="X23" s="47" t="str">
        <f t="shared" ref="X23:X42" si="187">LEFT(AA23,2)</f>
        <v>09</v>
      </c>
      <c r="Y23" s="47" t="str">
        <f t="shared" ref="Y23:Y42" si="188">MID(AA23,3,2)</f>
        <v>52</v>
      </c>
      <c r="Z23" s="47" t="str">
        <f t="shared" ref="Z23:Z42" si="189">RIGHT(AA23,2)</f>
        <v>17</v>
      </c>
      <c r="AA23" s="105" t="s">
        <v>1653</v>
      </c>
      <c r="AB23" s="49" t="str">
        <f t="shared" ref="AB23:AB42" si="190">CONCATENATE(X23&amp;":"&amp;Y23&amp;":"&amp;Z23)</f>
        <v>09:52:17</v>
      </c>
      <c r="AC23" s="47" t="str">
        <f t="shared" ref="AC23:AC42" si="191">LEFT(AF23,2)</f>
        <v>09</v>
      </c>
      <c r="AD23" s="47" t="str">
        <f t="shared" ref="AD23:AD42" si="192">MID(AF23,3,2)</f>
        <v>55</v>
      </c>
      <c r="AE23" s="47" t="str">
        <f t="shared" ref="AE23:AE42" si="193">RIGHT(AF23,2)</f>
        <v>28</v>
      </c>
      <c r="AF23" s="291" t="s">
        <v>1654</v>
      </c>
      <c r="AG23" s="49" t="str">
        <f t="shared" ref="AG23:AG42" si="194">CONCATENATE(AC23&amp;":"&amp;AD23&amp;":"&amp;AE23)</f>
        <v>09:55:28</v>
      </c>
      <c r="AH23" s="50">
        <f t="shared" ref="AH23:AH42" si="195">AB23-W23</f>
        <v>5.714120370370368E-2</v>
      </c>
      <c r="AI23" s="57">
        <f t="shared" ref="AI23:AI42" si="196">AG23-AB23</f>
        <v>2.2106481481481977E-3</v>
      </c>
      <c r="AJ23" s="50">
        <f t="shared" ref="AJ23:AJ42" si="197">AG23-AB23+AH23</f>
        <v>5.9351851851851878E-2</v>
      </c>
      <c r="AK23" s="52">
        <f t="shared" ref="AK23:AK42" si="198">$W$3/(MINUTE(AH23)/60+HOUR(AH23)+SECOND(AH23)/3600)</f>
        <v>21.875632975491186</v>
      </c>
      <c r="AL23" s="52">
        <f t="shared" ref="AL23:AL42" si="199">$W$3/(MINUTE(AJ23)/60+HOUR(AJ23)+SECOND(AJ23)/3600)</f>
        <v>21.060842433697346</v>
      </c>
      <c r="AM23" s="106">
        <f t="shared" ref="AM23:AM42" si="200">AG23+"0:30"</f>
        <v>0.43435185185185188</v>
      </c>
      <c r="AN23" s="47" t="str">
        <f t="shared" ref="AN23:AN42" si="201">LEFT(AQ23,2)</f>
        <v>12</v>
      </c>
      <c r="AO23" s="47" t="str">
        <f t="shared" ref="AO23:AO42" si="202">MID(AQ23,3,2)</f>
        <v>00</v>
      </c>
      <c r="AP23" s="47" t="str">
        <f t="shared" ref="AP23:AP42" si="203">RIGHT(AQ23,2)</f>
        <v>48</v>
      </c>
      <c r="AQ23" s="48" t="s">
        <v>1655</v>
      </c>
      <c r="AR23" s="49" t="str">
        <f t="shared" ref="AR23:AR42" si="204">CONCATENATE(AN23&amp;":"&amp;AO23&amp;":"&amp;AP23)</f>
        <v>12:00:48</v>
      </c>
      <c r="AS23" s="47" t="str">
        <f t="shared" ref="AS23:AS42" si="205">LEFT(AV23,2)</f>
        <v>12</v>
      </c>
      <c r="AT23" s="47" t="str">
        <f t="shared" ref="AT23:AT42" si="206">MID(AV23,3,2)</f>
        <v>09</v>
      </c>
      <c r="AU23" s="47" t="str">
        <f t="shared" ref="AU23:AU42" si="207">RIGHT(AV23,2)</f>
        <v>30</v>
      </c>
      <c r="AV23" s="48" t="s">
        <v>1656</v>
      </c>
      <c r="AW23" s="49" t="str">
        <f t="shared" ref="AW23:AW42" si="208">CONCATENATE(AS23&amp;":"&amp;AT23&amp;":"&amp;AU23)</f>
        <v>12:09:30</v>
      </c>
      <c r="AX23" s="107">
        <f t="shared" ref="AX23:AX42" si="209">AR23-AM23</f>
        <v>6.6203703703703654E-2</v>
      </c>
      <c r="AY23" s="109">
        <f t="shared" ref="AY23:AY42" si="210">AW23-AR23</f>
        <v>6.0416666666667229E-3</v>
      </c>
      <c r="AZ23" s="107">
        <f t="shared" ref="AZ23:AZ42" si="211">AW23-AR23+AX23</f>
        <v>7.2245370370370376E-2</v>
      </c>
      <c r="BA23" s="52">
        <f t="shared" ref="BA23:BA42" si="212">$AM$3/(MINUTE(AX23)/60+HOUR(AX23)+SECOND(AX23)/3600)</f>
        <v>18.88111888111888</v>
      </c>
      <c r="BB23" s="52">
        <f t="shared" ref="BB23:BB42" si="213">$AM$3/(MINUTE(AZ23)/60+HOUR(AZ23)+SECOND(AZ23)/3600)</f>
        <v>17.302146747837231</v>
      </c>
      <c r="BC23" s="117"/>
      <c r="BD23" s="117"/>
      <c r="BE23" s="117"/>
      <c r="BF23" s="117"/>
      <c r="BG23" s="117"/>
      <c r="BH23" s="117"/>
      <c r="BI23" s="117"/>
      <c r="BJ23" s="117"/>
      <c r="BK23" s="117"/>
      <c r="BL23" s="308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08">
        <f t="shared" ref="CI23:CI38" si="214">AW23+"00:40"</f>
        <v>0.53437500000000004</v>
      </c>
      <c r="CJ23" s="47" t="str">
        <f t="shared" ref="CJ23:CJ38" si="215">LEFT(CM23,2)</f>
        <v>13</v>
      </c>
      <c r="CK23" s="47" t="str">
        <f t="shared" ref="CK23:CK38" si="216">MID(CM23,3,2)</f>
        <v>59</v>
      </c>
      <c r="CL23" s="47" t="str">
        <f t="shared" ref="CL23:CL38" si="217">RIGHT(CM23,2)</f>
        <v>19</v>
      </c>
      <c r="CM23" s="48" t="s">
        <v>1657</v>
      </c>
      <c r="CN23" s="49" t="str">
        <f t="shared" ref="CN23:CN38" si="218">CONCATENATE(CJ23&amp;":"&amp;CK23&amp;":"&amp;CL23)</f>
        <v>13:59:19</v>
      </c>
      <c r="CO23" s="47" t="str">
        <f t="shared" ref="CO23:CO38" si="219">LEFT(CR23,2)</f>
        <v>14</v>
      </c>
      <c r="CP23" s="47" t="str">
        <f t="shared" ref="CP23:CP38" si="220">MID(CR23,3,2)</f>
        <v>09</v>
      </c>
      <c r="CQ23" s="47" t="str">
        <f t="shared" ref="CQ23:CQ38" si="221">RIGHT(CR23,2)</f>
        <v>50</v>
      </c>
      <c r="CR23" s="48" t="s">
        <v>1658</v>
      </c>
      <c r="CS23" s="49" t="str">
        <f t="shared" ref="CS23:CS38" si="222">CONCATENATE(CO23&amp;":"&amp;CP23&amp;":"&amp;CQ23)</f>
        <v>14:09:50</v>
      </c>
      <c r="CT23" s="107">
        <f t="shared" ref="CT23:CT38" si="223">CN23-CI23</f>
        <v>4.8483796296296289E-2</v>
      </c>
      <c r="CU23" s="366">
        <f t="shared" ref="CU23:CU38" si="224">CS23-CN23</f>
        <v>7.3032407407407351E-3</v>
      </c>
      <c r="CV23" s="107">
        <f t="shared" ref="CV23:CV38" si="225">CS23-CN23+CT23</f>
        <v>5.5787037037037024E-2</v>
      </c>
      <c r="CW23" s="52">
        <f t="shared" ref="CW23:CW38" si="226">$CI$3/(MINUTE(CT23)/60+HOUR(CT23)+SECOND(CT23)/3600)</f>
        <v>17.187873000716163</v>
      </c>
      <c r="CX23" s="52">
        <f t="shared" ref="CX23:CX38" si="227">$CI$3/(MINUTE(CV23)/60+HOUR(CV23)+SECOND(CV23)/3600)</f>
        <v>14.937759336099585</v>
      </c>
      <c r="CY23" s="58"/>
      <c r="CZ23" s="406">
        <f t="shared" ref="CZ23:CZ32" si="228">$DC$22/(MINUTE(DC23)/60+HOUR(DC23)+SECOND(DC23)/3600)</f>
        <v>18.510187030014784</v>
      </c>
      <c r="DA23" s="60"/>
      <c r="DB23" s="407">
        <f t="shared" ref="DB23:DB24" si="229">R23+AH23+AX23+BN23+CD23+CT23</f>
        <v>0.17182870370370362</v>
      </c>
      <c r="DC23" s="407">
        <f t="shared" ref="DC23:DC24" si="230">T23+AJ23+AZ23+BN23+CF23+CT23</f>
        <v>0.18008101851851854</v>
      </c>
      <c r="DD23" s="62"/>
      <c r="DE23" s="401">
        <v>80</v>
      </c>
      <c r="DF23" s="408">
        <f>MINUTE(DB23)/60+HOUR(DB23)+SECOND(DB23)/3600</f>
        <v>4.1238888888888887</v>
      </c>
      <c r="DG23" s="408">
        <f>MINUTE(DC23)/60+HOUR(DC23)+SECOND(DC23)/3600</f>
        <v>4.3219444444444441</v>
      </c>
      <c r="DH23" s="409">
        <v>200</v>
      </c>
      <c r="DI23" s="409">
        <f t="shared" ref="DI23:DI32" si="231">-(SECOND(CN23-$CN$23)/60+MINUTE(CN23-$CN$23)+HOUR(CN23-$CN$23)*60)</f>
        <v>0</v>
      </c>
      <c r="DJ23" s="410">
        <f>IF((DE23+DH23+DI23)&lt;DE23,DE23,DE23+DH23+DI23)</f>
        <v>280</v>
      </c>
      <c r="DK23" s="410">
        <f t="shared" ref="DK23:DK32" si="232">IF(CN23&gt;$DE$22,0,DJ23)</f>
        <v>280</v>
      </c>
      <c r="DL23" s="410">
        <f>IF((S23&gt;$DN$3),0,DK23)</f>
        <v>280</v>
      </c>
      <c r="DM23" s="410">
        <f>IF((AI23&gt;$DN$3),0,DK23)</f>
        <v>280</v>
      </c>
      <c r="DN23" s="410">
        <f>IF((AY23&gt;$DM$3),0,DK23)</f>
        <v>280</v>
      </c>
      <c r="DO23" s="410">
        <f>IF((BO23&gt;$DM$3),0,DK23)</f>
        <v>280</v>
      </c>
      <c r="DP23" s="410">
        <f>IF((CE23&gt;$DN$3),0,DK23)</f>
        <v>280</v>
      </c>
      <c r="DQ23" s="410">
        <f>IF((CU23&gt;$DM$3),0,DK23)</f>
        <v>280</v>
      </c>
      <c r="DR23" s="411">
        <f>DL23*DM23*DN23*DO23*DP23*DQ23/DL23/DM23/DN23/DP23/DQ23</f>
        <v>280</v>
      </c>
      <c r="DS23" s="66"/>
    </row>
    <row r="24" spans="1:123" s="355" customFormat="1">
      <c r="A24" s="212">
        <f>A23+1</f>
        <v>2</v>
      </c>
      <c r="B24" s="620" t="str">
        <f t="shared" si="186"/>
        <v>80 CEI</v>
      </c>
      <c r="C24" s="102">
        <v>173</v>
      </c>
      <c r="D24" s="103" t="s">
        <v>1677</v>
      </c>
      <c r="E24" s="104" t="s">
        <v>261</v>
      </c>
      <c r="F24" s="549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46">
        <v>0.35416666666666702</v>
      </c>
      <c r="X24" s="47" t="str">
        <f t="shared" si="187"/>
        <v>10</v>
      </c>
      <c r="Y24" s="47" t="str">
        <f t="shared" si="188"/>
        <v>09</v>
      </c>
      <c r="Z24" s="47" t="str">
        <f t="shared" si="189"/>
        <v>31</v>
      </c>
      <c r="AA24" s="105" t="s">
        <v>1678</v>
      </c>
      <c r="AB24" s="49" t="str">
        <f t="shared" si="190"/>
        <v>10:09:31</v>
      </c>
      <c r="AC24" s="47" t="str">
        <f t="shared" si="191"/>
        <v>10</v>
      </c>
      <c r="AD24" s="47" t="str">
        <f t="shared" si="192"/>
        <v>13</v>
      </c>
      <c r="AE24" s="47" t="str">
        <f t="shared" si="193"/>
        <v>28</v>
      </c>
      <c r="AF24" s="291" t="s">
        <v>1679</v>
      </c>
      <c r="AG24" s="49" t="str">
        <f t="shared" si="194"/>
        <v>10:13:28</v>
      </c>
      <c r="AH24" s="50">
        <f t="shared" si="195"/>
        <v>6.910879629629596E-2</v>
      </c>
      <c r="AI24" s="57">
        <f t="shared" si="196"/>
        <v>2.7430555555555403E-3</v>
      </c>
      <c r="AJ24" s="50">
        <f t="shared" si="197"/>
        <v>7.18518518518515E-2</v>
      </c>
      <c r="AK24" s="52">
        <f t="shared" si="198"/>
        <v>18.087422542287726</v>
      </c>
      <c r="AL24" s="52">
        <f t="shared" si="199"/>
        <v>17.396907216494842</v>
      </c>
      <c r="AM24" s="106">
        <f t="shared" si="200"/>
        <v>0.44685185185185183</v>
      </c>
      <c r="AN24" s="47" t="str">
        <f t="shared" si="201"/>
        <v>12</v>
      </c>
      <c r="AO24" s="47" t="str">
        <f t="shared" si="202"/>
        <v>24</v>
      </c>
      <c r="AP24" s="47" t="str">
        <f t="shared" si="203"/>
        <v>52</v>
      </c>
      <c r="AQ24" s="48" t="s">
        <v>1680</v>
      </c>
      <c r="AR24" s="49" t="str">
        <f t="shared" si="204"/>
        <v>12:24:52</v>
      </c>
      <c r="AS24" s="47" t="str">
        <f t="shared" si="205"/>
        <v>12</v>
      </c>
      <c r="AT24" s="47" t="str">
        <f t="shared" si="206"/>
        <v>29</v>
      </c>
      <c r="AU24" s="47" t="str">
        <f t="shared" si="207"/>
        <v>09</v>
      </c>
      <c r="AV24" s="48" t="s">
        <v>1681</v>
      </c>
      <c r="AW24" s="49" t="str">
        <f t="shared" si="208"/>
        <v>12:29:09</v>
      </c>
      <c r="AX24" s="111">
        <f t="shared" si="209"/>
        <v>7.0416666666666683E-2</v>
      </c>
      <c r="AY24" s="109">
        <f t="shared" si="210"/>
        <v>2.9745370370370949E-3</v>
      </c>
      <c r="AZ24" s="107">
        <f t="shared" si="211"/>
        <v>7.3391203703703778E-2</v>
      </c>
      <c r="BA24" s="52">
        <f t="shared" si="212"/>
        <v>17.751479289940828</v>
      </c>
      <c r="BB24" s="52">
        <f t="shared" si="213"/>
        <v>17.032013877937235</v>
      </c>
      <c r="BC24" s="335"/>
      <c r="BD24" s="335"/>
      <c r="BE24" s="335"/>
      <c r="BF24" s="335"/>
      <c r="BG24" s="335"/>
      <c r="BH24" s="335"/>
      <c r="BI24" s="335"/>
      <c r="BJ24" s="335"/>
      <c r="BK24" s="335"/>
      <c r="BL24" s="367"/>
      <c r="BM24" s="335"/>
      <c r="BN24" s="335"/>
      <c r="BO24" s="335"/>
      <c r="BP24" s="335"/>
      <c r="BQ24" s="335"/>
      <c r="BR24" s="335"/>
      <c r="BS24" s="335"/>
      <c r="BT24" s="335"/>
      <c r="BU24" s="335"/>
      <c r="BV24" s="335"/>
      <c r="BW24" s="335"/>
      <c r="BX24" s="335"/>
      <c r="BY24" s="335"/>
      <c r="BZ24" s="335"/>
      <c r="CA24" s="335"/>
      <c r="CB24" s="335"/>
      <c r="CC24" s="335"/>
      <c r="CD24" s="335"/>
      <c r="CE24" s="335"/>
      <c r="CF24" s="335"/>
      <c r="CG24" s="335"/>
      <c r="CH24" s="335"/>
      <c r="CI24" s="108">
        <f t="shared" si="214"/>
        <v>0.5480208333333334</v>
      </c>
      <c r="CJ24" s="47" t="str">
        <f t="shared" si="215"/>
        <v>14</v>
      </c>
      <c r="CK24" s="47" t="str">
        <f t="shared" si="216"/>
        <v>23</v>
      </c>
      <c r="CL24" s="47" t="str">
        <f t="shared" si="217"/>
        <v>45</v>
      </c>
      <c r="CM24" s="48" t="s">
        <v>1682</v>
      </c>
      <c r="CN24" s="49" t="str">
        <f t="shared" si="218"/>
        <v>14:23:45</v>
      </c>
      <c r="CO24" s="47" t="str">
        <f t="shared" si="219"/>
        <v>14</v>
      </c>
      <c r="CP24" s="47" t="str">
        <f t="shared" si="220"/>
        <v>31</v>
      </c>
      <c r="CQ24" s="47" t="str">
        <f t="shared" si="221"/>
        <v>02</v>
      </c>
      <c r="CR24" s="48" t="s">
        <v>1683</v>
      </c>
      <c r="CS24" s="49" t="str">
        <f t="shared" si="222"/>
        <v>14:31:02</v>
      </c>
      <c r="CT24" s="107">
        <f t="shared" si="223"/>
        <v>5.1805555555555549E-2</v>
      </c>
      <c r="CU24" s="366">
        <f t="shared" si="224"/>
        <v>5.0578703703703098E-3</v>
      </c>
      <c r="CV24" s="107">
        <f t="shared" si="225"/>
        <v>5.6863425925925859E-2</v>
      </c>
      <c r="CW24" s="52">
        <f t="shared" si="226"/>
        <v>16.085790884718499</v>
      </c>
      <c r="CX24" s="52">
        <f t="shared" si="227"/>
        <v>14.654996946875634</v>
      </c>
      <c r="CY24" s="58"/>
      <c r="CZ24" s="406">
        <f t="shared" si="228"/>
        <v>16.916299559471366</v>
      </c>
      <c r="DA24" s="347"/>
      <c r="DB24" s="407">
        <f t="shared" si="229"/>
        <v>0.19133101851851819</v>
      </c>
      <c r="DC24" s="407">
        <f t="shared" si="230"/>
        <v>0.19704861111111083</v>
      </c>
      <c r="DD24" s="349"/>
      <c r="DE24" s="401">
        <f>DE23</f>
        <v>80</v>
      </c>
      <c r="DF24" s="408">
        <f>MINUTE(DB24)/60+HOUR(DB24)+SECOND(DB24)/3600</f>
        <v>4.5919444444444437</v>
      </c>
      <c r="DG24" s="408">
        <f>MINUTE(DC24)/60+HOUR(DC24)+SECOND(DC24)/3600</f>
        <v>4.729166666666667</v>
      </c>
      <c r="DH24" s="409">
        <f t="shared" ref="DH24:DH32" si="233">DH23-5</f>
        <v>195</v>
      </c>
      <c r="DI24" s="409">
        <f t="shared" si="231"/>
        <v>-24.433333333333334</v>
      </c>
      <c r="DJ24" s="410">
        <f>IF((DE24+DH24+DI24)&lt;DE24,DE24,DE24+DH24+DI24)</f>
        <v>250.56666666666666</v>
      </c>
      <c r="DK24" s="410">
        <f t="shared" si="232"/>
        <v>250.56666666666666</v>
      </c>
      <c r="DL24" s="410">
        <f>IF((S24&gt;$DN$3),0,DK24)</f>
        <v>250.56666666666666</v>
      </c>
      <c r="DM24" s="410">
        <f>IF((AI24&gt;$DN$3),0,DK24)</f>
        <v>250.56666666666666</v>
      </c>
      <c r="DN24" s="410">
        <f>IF((AY24&gt;$DM$3),0,DK24)</f>
        <v>250.56666666666666</v>
      </c>
      <c r="DO24" s="410">
        <f>IF((BO24&gt;$DM$3),0,DK24)</f>
        <v>250.56666666666666</v>
      </c>
      <c r="DP24" s="410">
        <f>IF((CE24&gt;$DN$3),0,DK24)</f>
        <v>250.56666666666666</v>
      </c>
      <c r="DQ24" s="410">
        <f>IF((CU24&gt;$DM$3),0,DK24)</f>
        <v>250.56666666666666</v>
      </c>
      <c r="DR24" s="411">
        <f>DL24*DM24*DN24*DO24*DP24*DQ24/DL24/DM24/DN24/DP24/DQ24</f>
        <v>250.56666666666666</v>
      </c>
    </row>
    <row r="25" spans="1:123" s="67" customFormat="1">
      <c r="A25" s="212">
        <f t="shared" ref="A25:A42" si="234">A24+1</f>
        <v>3</v>
      </c>
      <c r="B25" s="620" t="str">
        <f t="shared" si="186"/>
        <v>80 CEI</v>
      </c>
      <c r="C25" s="102">
        <v>512</v>
      </c>
      <c r="D25" s="103" t="s">
        <v>1172</v>
      </c>
      <c r="E25" s="104" t="s">
        <v>1174</v>
      </c>
      <c r="F25" s="549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46">
        <v>0.35416666666666669</v>
      </c>
      <c r="X25" s="47" t="str">
        <f t="shared" si="187"/>
        <v>10</v>
      </c>
      <c r="Y25" s="47" t="str">
        <f t="shared" si="188"/>
        <v>09</v>
      </c>
      <c r="Z25" s="47" t="str">
        <f t="shared" si="189"/>
        <v>35</v>
      </c>
      <c r="AA25" s="105" t="s">
        <v>1659</v>
      </c>
      <c r="AB25" s="49" t="str">
        <f t="shared" si="190"/>
        <v>10:09:35</v>
      </c>
      <c r="AC25" s="47" t="str">
        <f t="shared" si="191"/>
        <v>10</v>
      </c>
      <c r="AD25" s="47" t="str">
        <f t="shared" si="192"/>
        <v>12</v>
      </c>
      <c r="AE25" s="47" t="str">
        <f t="shared" si="193"/>
        <v>20</v>
      </c>
      <c r="AF25" s="291" t="s">
        <v>1660</v>
      </c>
      <c r="AG25" s="49" t="str">
        <f t="shared" si="194"/>
        <v>10:12:20</v>
      </c>
      <c r="AH25" s="50">
        <f t="shared" si="195"/>
        <v>6.915509259259256E-2</v>
      </c>
      <c r="AI25" s="57">
        <f t="shared" si="196"/>
        <v>1.9097222222222432E-3</v>
      </c>
      <c r="AJ25" s="50">
        <f t="shared" si="197"/>
        <v>7.1064814814814803E-2</v>
      </c>
      <c r="AK25" s="52">
        <f t="shared" si="198"/>
        <v>18.075313807531384</v>
      </c>
      <c r="AL25" s="52">
        <f t="shared" si="199"/>
        <v>17.589576547231271</v>
      </c>
      <c r="AM25" s="106">
        <f t="shared" si="200"/>
        <v>0.4460648148148148</v>
      </c>
      <c r="AN25" s="47" t="str">
        <f t="shared" si="201"/>
        <v>12</v>
      </c>
      <c r="AO25" s="47" t="str">
        <f t="shared" si="202"/>
        <v>24</v>
      </c>
      <c r="AP25" s="47" t="str">
        <f t="shared" si="203"/>
        <v>38</v>
      </c>
      <c r="AQ25" s="48" t="s">
        <v>1661</v>
      </c>
      <c r="AR25" s="49" t="str">
        <f t="shared" si="204"/>
        <v>12:24:38</v>
      </c>
      <c r="AS25" s="47" t="str">
        <f t="shared" si="205"/>
        <v>12</v>
      </c>
      <c r="AT25" s="47" t="str">
        <f t="shared" si="206"/>
        <v>26</v>
      </c>
      <c r="AU25" s="47" t="str">
        <f t="shared" si="207"/>
        <v>49</v>
      </c>
      <c r="AV25" s="48" t="s">
        <v>1662</v>
      </c>
      <c r="AW25" s="49" t="str">
        <f t="shared" si="208"/>
        <v>12:26:49</v>
      </c>
      <c r="AX25" s="111">
        <f t="shared" si="209"/>
        <v>7.1041666666666725E-2</v>
      </c>
      <c r="AY25" s="109">
        <f t="shared" si="210"/>
        <v>1.5162037037036447E-3</v>
      </c>
      <c r="AZ25" s="107">
        <f t="shared" si="211"/>
        <v>7.255787037037037E-2</v>
      </c>
      <c r="BA25" s="52">
        <f t="shared" si="212"/>
        <v>17.595307917888565</v>
      </c>
      <c r="BB25" s="52">
        <f t="shared" si="213"/>
        <v>17.227628010847024</v>
      </c>
      <c r="BC25" s="117"/>
      <c r="BD25" s="117"/>
      <c r="BE25" s="117"/>
      <c r="BF25" s="117"/>
      <c r="BG25" s="117"/>
      <c r="BH25" s="117"/>
      <c r="BI25" s="117"/>
      <c r="BJ25" s="117"/>
      <c r="BK25" s="117"/>
      <c r="BL25" s="308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08">
        <f t="shared" si="214"/>
        <v>0.54640046296296296</v>
      </c>
      <c r="CJ25" s="47" t="str">
        <f t="shared" si="215"/>
        <v>14</v>
      </c>
      <c r="CK25" s="47" t="str">
        <f t="shared" si="216"/>
        <v>23</v>
      </c>
      <c r="CL25" s="47" t="str">
        <f t="shared" si="217"/>
        <v>46</v>
      </c>
      <c r="CM25" s="48" t="s">
        <v>1663</v>
      </c>
      <c r="CN25" s="49" t="str">
        <f t="shared" si="218"/>
        <v>14:23:46</v>
      </c>
      <c r="CO25" s="47" t="str">
        <f t="shared" si="219"/>
        <v>14</v>
      </c>
      <c r="CP25" s="47" t="str">
        <f t="shared" si="220"/>
        <v>31</v>
      </c>
      <c r="CQ25" s="47" t="str">
        <f t="shared" si="221"/>
        <v>52</v>
      </c>
      <c r="CR25" s="48" t="s">
        <v>1664</v>
      </c>
      <c r="CS25" s="49" t="str">
        <f t="shared" si="222"/>
        <v>14:31:52</v>
      </c>
      <c r="CT25" s="107">
        <f t="shared" si="223"/>
        <v>5.3437500000000027E-2</v>
      </c>
      <c r="CU25" s="366">
        <f t="shared" si="224"/>
        <v>5.6249999999999911E-3</v>
      </c>
      <c r="CV25" s="107">
        <f t="shared" si="225"/>
        <v>5.9062500000000018E-2</v>
      </c>
      <c r="CW25" s="52">
        <f t="shared" si="226"/>
        <v>15.594541910331385</v>
      </c>
      <c r="CX25" s="52">
        <f t="shared" si="227"/>
        <v>14.109347442680777</v>
      </c>
      <c r="CY25" s="58"/>
      <c r="CZ25" s="406">
        <f t="shared" si="228"/>
        <v>16.915306002584281</v>
      </c>
      <c r="DA25" s="347"/>
      <c r="DB25" s="407">
        <f t="shared" ref="DB25:DB42" si="235">R25+AH25+AX25+BN25+CD25+CT25</f>
        <v>0.19363425925925931</v>
      </c>
      <c r="DC25" s="407">
        <f t="shared" ref="DC25:DC42" si="236">T25+AJ25+AZ25+BN25+CF25+CT25</f>
        <v>0.1970601851851852</v>
      </c>
      <c r="DD25" s="349"/>
      <c r="DE25" s="401">
        <f t="shared" ref="DE25:DE32" si="237">DE24</f>
        <v>80</v>
      </c>
      <c r="DF25" s="408">
        <f t="shared" ref="DF25:DF32" si="238">MINUTE(DB25)/60+HOUR(DB25)+SECOND(DB25)/3600</f>
        <v>4.6472222222222221</v>
      </c>
      <c r="DG25" s="408">
        <f t="shared" ref="DG25:DG32" si="239">MINUTE(DC25)/60+HOUR(DC25)+SECOND(DC25)/3600</f>
        <v>4.7294444444444448</v>
      </c>
      <c r="DH25" s="409">
        <f t="shared" si="233"/>
        <v>190</v>
      </c>
      <c r="DI25" s="409">
        <f t="shared" si="231"/>
        <v>-24.45</v>
      </c>
      <c r="DJ25" s="410">
        <f t="shared" ref="DJ25:DJ32" si="240">IF((DE25+DH25+DI25)&lt;DE25,DE25,DE25+DH25+DI25)</f>
        <v>245.55</v>
      </c>
      <c r="DK25" s="410">
        <f t="shared" si="232"/>
        <v>245.55</v>
      </c>
      <c r="DL25" s="410">
        <f t="shared" ref="DL25:DL32" si="241">IF((S25&gt;$DN$3),0,DK25)</f>
        <v>245.55</v>
      </c>
      <c r="DM25" s="410">
        <f t="shared" ref="DM25:DM32" si="242">IF((AI25&gt;$DN$3),0,DK25)</f>
        <v>245.55</v>
      </c>
      <c r="DN25" s="410">
        <f t="shared" ref="DN25:DN32" si="243">IF((AY25&gt;$DM$3),0,DK25)</f>
        <v>245.55</v>
      </c>
      <c r="DO25" s="410">
        <f t="shared" ref="DO25:DO32" si="244">IF((BO25&gt;$DM$3),0,DK25)</f>
        <v>245.55</v>
      </c>
      <c r="DP25" s="410">
        <f t="shared" ref="DP25:DP32" si="245">IF((CE25&gt;$DN$3),0,DK25)</f>
        <v>245.55</v>
      </c>
      <c r="DQ25" s="410">
        <f t="shared" ref="DQ25:DQ32" si="246">IF((CU25&gt;$DM$3),0,DK25)</f>
        <v>245.55</v>
      </c>
      <c r="DR25" s="411">
        <f t="shared" ref="DR25:DR32" si="247">DL25*DM25*DN25*DO25*DP25*DQ25/DL25/DM25/DN25/DP25/DQ25</f>
        <v>245.55</v>
      </c>
      <c r="DS25" s="66"/>
    </row>
    <row r="26" spans="1:123" s="67" customFormat="1">
      <c r="A26" s="212">
        <f t="shared" si="234"/>
        <v>4</v>
      </c>
      <c r="B26" s="620" t="str">
        <f t="shared" si="186"/>
        <v>80 CEI</v>
      </c>
      <c r="C26" s="102">
        <v>168</v>
      </c>
      <c r="D26" s="103" t="s">
        <v>252</v>
      </c>
      <c r="E26" s="104" t="s">
        <v>1173</v>
      </c>
      <c r="F26" s="549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46">
        <v>0.35416666666666669</v>
      </c>
      <c r="X26" s="47" t="str">
        <f t="shared" si="187"/>
        <v>10</v>
      </c>
      <c r="Y26" s="47" t="str">
        <f t="shared" si="188"/>
        <v>27</v>
      </c>
      <c r="Z26" s="47" t="str">
        <f t="shared" si="189"/>
        <v>48</v>
      </c>
      <c r="AA26" s="105" t="s">
        <v>1671</v>
      </c>
      <c r="AB26" s="49" t="str">
        <f t="shared" si="190"/>
        <v>10:27:48</v>
      </c>
      <c r="AC26" s="47" t="str">
        <f t="shared" si="191"/>
        <v>10</v>
      </c>
      <c r="AD26" s="47" t="str">
        <f t="shared" si="192"/>
        <v>31</v>
      </c>
      <c r="AE26" s="47" t="str">
        <f t="shared" si="193"/>
        <v>12</v>
      </c>
      <c r="AF26" s="291" t="s">
        <v>1672</v>
      </c>
      <c r="AG26" s="49" t="str">
        <f t="shared" si="194"/>
        <v>10:31:12</v>
      </c>
      <c r="AH26" s="50">
        <f t="shared" si="195"/>
        <v>8.180555555555552E-2</v>
      </c>
      <c r="AI26" s="57">
        <f t="shared" si="196"/>
        <v>2.3611111111110916E-3</v>
      </c>
      <c r="AJ26" s="50">
        <f t="shared" si="197"/>
        <v>8.4166666666666612E-2</v>
      </c>
      <c r="AK26" s="52">
        <f t="shared" si="198"/>
        <v>15.280135823429541</v>
      </c>
      <c r="AL26" s="52">
        <f t="shared" si="199"/>
        <v>14.851485148514852</v>
      </c>
      <c r="AM26" s="106">
        <f t="shared" si="200"/>
        <v>0.45916666666666661</v>
      </c>
      <c r="AN26" s="47" t="str">
        <f t="shared" si="201"/>
        <v>12</v>
      </c>
      <c r="AO26" s="47" t="str">
        <f t="shared" si="202"/>
        <v>48</v>
      </c>
      <c r="AP26" s="47" t="str">
        <f t="shared" si="203"/>
        <v>28</v>
      </c>
      <c r="AQ26" s="48" t="s">
        <v>1673</v>
      </c>
      <c r="AR26" s="49" t="str">
        <f t="shared" si="204"/>
        <v>12:48:28</v>
      </c>
      <c r="AS26" s="47" t="str">
        <f t="shared" si="205"/>
        <v>12</v>
      </c>
      <c r="AT26" s="47" t="str">
        <f t="shared" si="206"/>
        <v>51</v>
      </c>
      <c r="AU26" s="47" t="str">
        <f t="shared" si="207"/>
        <v>17</v>
      </c>
      <c r="AV26" s="48" t="s">
        <v>1674</v>
      </c>
      <c r="AW26" s="49" t="str">
        <f t="shared" si="208"/>
        <v>12:51:17</v>
      </c>
      <c r="AX26" s="111">
        <f t="shared" si="209"/>
        <v>7.4490740740740802E-2</v>
      </c>
      <c r="AY26" s="109">
        <f t="shared" si="210"/>
        <v>1.9560185185184542E-3</v>
      </c>
      <c r="AZ26" s="107">
        <f t="shared" si="211"/>
        <v>7.6446759259259256E-2</v>
      </c>
      <c r="BA26" s="52">
        <f t="shared" si="212"/>
        <v>16.780609073958981</v>
      </c>
      <c r="BB26" s="52">
        <f t="shared" si="213"/>
        <v>16.351249053747161</v>
      </c>
      <c r="BC26" s="117"/>
      <c r="BD26" s="117"/>
      <c r="BE26" s="117"/>
      <c r="BF26" s="117"/>
      <c r="BG26" s="117"/>
      <c r="BH26" s="117"/>
      <c r="BI26" s="117"/>
      <c r="BJ26" s="117"/>
      <c r="BK26" s="117"/>
      <c r="BL26" s="308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08">
        <f t="shared" si="214"/>
        <v>0.56339120370370366</v>
      </c>
      <c r="CJ26" s="47" t="str">
        <f t="shared" si="215"/>
        <v>14</v>
      </c>
      <c r="CK26" s="47" t="str">
        <f t="shared" si="216"/>
        <v>40</v>
      </c>
      <c r="CL26" s="47" t="str">
        <f t="shared" si="217"/>
        <v>27</v>
      </c>
      <c r="CM26" s="48" t="s">
        <v>1675</v>
      </c>
      <c r="CN26" s="49" t="str">
        <f t="shared" si="218"/>
        <v>14:40:27</v>
      </c>
      <c r="CO26" s="47" t="str">
        <f t="shared" si="219"/>
        <v>14</v>
      </c>
      <c r="CP26" s="47" t="str">
        <f t="shared" si="220"/>
        <v>46</v>
      </c>
      <c r="CQ26" s="47" t="str">
        <f t="shared" si="221"/>
        <v>05</v>
      </c>
      <c r="CR26" s="48" t="s">
        <v>1676</v>
      </c>
      <c r="CS26" s="49" t="str">
        <f t="shared" si="222"/>
        <v>14:46:05</v>
      </c>
      <c r="CT26" s="107">
        <f t="shared" si="223"/>
        <v>4.803240740740744E-2</v>
      </c>
      <c r="CU26" s="366">
        <f t="shared" si="224"/>
        <v>3.9120370370370194E-3</v>
      </c>
      <c r="CV26" s="107">
        <f t="shared" si="225"/>
        <v>5.194444444444446E-2</v>
      </c>
      <c r="CW26" s="52">
        <f t="shared" si="226"/>
        <v>17.349397590361448</v>
      </c>
      <c r="CX26" s="52">
        <f t="shared" si="227"/>
        <v>16.042780748663098</v>
      </c>
      <c r="CY26" s="58"/>
      <c r="CZ26" s="406">
        <f t="shared" si="228"/>
        <v>15.976035946080877</v>
      </c>
      <c r="DA26" s="347"/>
      <c r="DB26" s="407">
        <f t="shared" si="235"/>
        <v>0.20432870370370376</v>
      </c>
      <c r="DC26" s="407">
        <f t="shared" si="236"/>
        <v>0.20864583333333331</v>
      </c>
      <c r="DD26" s="349"/>
      <c r="DE26" s="401">
        <f t="shared" si="237"/>
        <v>80</v>
      </c>
      <c r="DF26" s="408">
        <f t="shared" si="238"/>
        <v>4.903888888888889</v>
      </c>
      <c r="DG26" s="408">
        <f t="shared" si="239"/>
        <v>5.0075000000000003</v>
      </c>
      <c r="DH26" s="409">
        <f t="shared" si="233"/>
        <v>185</v>
      </c>
      <c r="DI26" s="409">
        <f t="shared" si="231"/>
        <v>-41.133333333333333</v>
      </c>
      <c r="DJ26" s="410">
        <f t="shared" si="240"/>
        <v>223.86666666666667</v>
      </c>
      <c r="DK26" s="410">
        <f t="shared" si="232"/>
        <v>223.86666666666667</v>
      </c>
      <c r="DL26" s="410">
        <f t="shared" si="241"/>
        <v>223.86666666666667</v>
      </c>
      <c r="DM26" s="410">
        <f t="shared" si="242"/>
        <v>223.86666666666667</v>
      </c>
      <c r="DN26" s="410">
        <f t="shared" si="243"/>
        <v>223.86666666666667</v>
      </c>
      <c r="DO26" s="410">
        <f t="shared" si="244"/>
        <v>223.86666666666667</v>
      </c>
      <c r="DP26" s="410">
        <f t="shared" si="245"/>
        <v>223.86666666666667</v>
      </c>
      <c r="DQ26" s="410">
        <f t="shared" si="246"/>
        <v>223.86666666666667</v>
      </c>
      <c r="DR26" s="411">
        <f t="shared" si="247"/>
        <v>223.86666666666667</v>
      </c>
      <c r="DS26" s="66"/>
    </row>
    <row r="27" spans="1:123" s="355" customFormat="1">
      <c r="A27" s="212">
        <f t="shared" si="234"/>
        <v>5</v>
      </c>
      <c r="B27" s="620" t="str">
        <f t="shared" si="186"/>
        <v>80 CEI</v>
      </c>
      <c r="C27" s="102">
        <v>133</v>
      </c>
      <c r="D27" s="103" t="s">
        <v>1140</v>
      </c>
      <c r="E27" s="104" t="s">
        <v>1665</v>
      </c>
      <c r="F27" s="549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46">
        <v>0.35416666666666702</v>
      </c>
      <c r="X27" s="47" t="str">
        <f t="shared" si="187"/>
        <v>10</v>
      </c>
      <c r="Y27" s="47" t="str">
        <f t="shared" si="188"/>
        <v>27</v>
      </c>
      <c r="Z27" s="47" t="str">
        <f t="shared" si="189"/>
        <v>45</v>
      </c>
      <c r="AA27" s="105" t="s">
        <v>1666</v>
      </c>
      <c r="AB27" s="49" t="str">
        <f t="shared" si="190"/>
        <v>10:27:45</v>
      </c>
      <c r="AC27" s="47" t="str">
        <f t="shared" si="191"/>
        <v>10</v>
      </c>
      <c r="AD27" s="47" t="str">
        <f t="shared" si="192"/>
        <v>30</v>
      </c>
      <c r="AE27" s="47" t="str">
        <f t="shared" si="193"/>
        <v>55</v>
      </c>
      <c r="AF27" s="291" t="s">
        <v>1667</v>
      </c>
      <c r="AG27" s="49" t="str">
        <f t="shared" si="194"/>
        <v>10:30:55</v>
      </c>
      <c r="AH27" s="50">
        <f t="shared" si="195"/>
        <v>8.1770833333333015E-2</v>
      </c>
      <c r="AI27" s="57">
        <f t="shared" si="196"/>
        <v>2.1990740740740478E-3</v>
      </c>
      <c r="AJ27" s="50">
        <f t="shared" si="197"/>
        <v>8.3969907407407063E-2</v>
      </c>
      <c r="AK27" s="52">
        <f t="shared" si="198"/>
        <v>15.286624203821656</v>
      </c>
      <c r="AL27" s="52">
        <f t="shared" si="199"/>
        <v>14.886285320468641</v>
      </c>
      <c r="AM27" s="106">
        <f t="shared" si="200"/>
        <v>0.4589699074074074</v>
      </c>
      <c r="AN27" s="47" t="str">
        <f t="shared" si="201"/>
        <v>12</v>
      </c>
      <c r="AO27" s="47" t="str">
        <f t="shared" si="202"/>
        <v>48</v>
      </c>
      <c r="AP27" s="47" t="str">
        <f t="shared" si="203"/>
        <v>29</v>
      </c>
      <c r="AQ27" s="48" t="s">
        <v>1668</v>
      </c>
      <c r="AR27" s="49" t="str">
        <f t="shared" si="204"/>
        <v>12:48:29</v>
      </c>
      <c r="AS27" s="47" t="str">
        <f t="shared" si="205"/>
        <v>12</v>
      </c>
      <c r="AT27" s="47" t="str">
        <f t="shared" si="206"/>
        <v>53</v>
      </c>
      <c r="AU27" s="47" t="str">
        <f t="shared" si="207"/>
        <v>33</v>
      </c>
      <c r="AV27" s="48" t="s">
        <v>1363</v>
      </c>
      <c r="AW27" s="49" t="str">
        <f t="shared" si="208"/>
        <v>12:53:33</v>
      </c>
      <c r="AX27" s="111">
        <f t="shared" si="209"/>
        <v>7.4699074074074057E-2</v>
      </c>
      <c r="AY27" s="109">
        <f t="shared" si="210"/>
        <v>3.5185185185185874E-3</v>
      </c>
      <c r="AZ27" s="107">
        <f t="shared" si="211"/>
        <v>7.8217592592592644E-2</v>
      </c>
      <c r="BA27" s="52">
        <f t="shared" si="212"/>
        <v>16.733808490858383</v>
      </c>
      <c r="BB27" s="52">
        <f t="shared" si="213"/>
        <v>15.981059485054748</v>
      </c>
      <c r="BC27" s="335"/>
      <c r="BD27" s="335"/>
      <c r="BE27" s="335"/>
      <c r="BF27" s="335"/>
      <c r="BG27" s="335"/>
      <c r="BH27" s="335"/>
      <c r="BI27" s="335"/>
      <c r="BJ27" s="335"/>
      <c r="BK27" s="335"/>
      <c r="BL27" s="367"/>
      <c r="BM27" s="335"/>
      <c r="BN27" s="335"/>
      <c r="BO27" s="335"/>
      <c r="BP27" s="335"/>
      <c r="BQ27" s="335"/>
      <c r="BR27" s="335"/>
      <c r="BS27" s="335"/>
      <c r="BT27" s="335"/>
      <c r="BU27" s="335"/>
      <c r="BV27" s="335"/>
      <c r="BW27" s="335"/>
      <c r="BX27" s="335"/>
      <c r="BY27" s="335"/>
      <c r="BZ27" s="335"/>
      <c r="CA27" s="335"/>
      <c r="CB27" s="335"/>
      <c r="CC27" s="335"/>
      <c r="CD27" s="335"/>
      <c r="CE27" s="335"/>
      <c r="CF27" s="335"/>
      <c r="CG27" s="335"/>
      <c r="CH27" s="335"/>
      <c r="CI27" s="108">
        <f t="shared" si="214"/>
        <v>0.56496527777777783</v>
      </c>
      <c r="CJ27" s="47" t="str">
        <f t="shared" si="215"/>
        <v>14</v>
      </c>
      <c r="CK27" s="47" t="str">
        <f t="shared" si="216"/>
        <v>40</v>
      </c>
      <c r="CL27" s="47" t="str">
        <f t="shared" si="217"/>
        <v>28</v>
      </c>
      <c r="CM27" s="48" t="s">
        <v>1669</v>
      </c>
      <c r="CN27" s="49" t="str">
        <f t="shared" si="218"/>
        <v>14:40:28</v>
      </c>
      <c r="CO27" s="47" t="str">
        <f t="shared" si="219"/>
        <v>14</v>
      </c>
      <c r="CP27" s="47" t="str">
        <f t="shared" si="220"/>
        <v>49</v>
      </c>
      <c r="CQ27" s="47" t="str">
        <f t="shared" si="221"/>
        <v>48</v>
      </c>
      <c r="CR27" s="48" t="s">
        <v>1670</v>
      </c>
      <c r="CS27" s="49" t="str">
        <f t="shared" si="222"/>
        <v>14:49:48</v>
      </c>
      <c r="CT27" s="107">
        <f t="shared" si="223"/>
        <v>4.6469907407407418E-2</v>
      </c>
      <c r="CU27" s="366">
        <f t="shared" si="224"/>
        <v>6.4814814814814214E-3</v>
      </c>
      <c r="CV27" s="107">
        <f t="shared" si="225"/>
        <v>5.295138888888884E-2</v>
      </c>
      <c r="CW27" s="52">
        <f t="shared" si="226"/>
        <v>17.932752179327522</v>
      </c>
      <c r="CX27" s="52">
        <f t="shared" si="227"/>
        <v>15.737704918032788</v>
      </c>
      <c r="CY27" s="58"/>
      <c r="CZ27" s="406">
        <f t="shared" si="228"/>
        <v>15.975149767029064</v>
      </c>
      <c r="DA27" s="347"/>
      <c r="DB27" s="407">
        <f t="shared" si="235"/>
        <v>0.20293981481481449</v>
      </c>
      <c r="DC27" s="407">
        <f t="shared" si="236"/>
        <v>0.20865740740740712</v>
      </c>
      <c r="DD27" s="349"/>
      <c r="DE27" s="401">
        <f t="shared" si="237"/>
        <v>80</v>
      </c>
      <c r="DF27" s="408">
        <f t="shared" si="238"/>
        <v>4.8705555555555557</v>
      </c>
      <c r="DG27" s="408">
        <f t="shared" si="239"/>
        <v>5.0077777777777781</v>
      </c>
      <c r="DH27" s="409">
        <f t="shared" si="233"/>
        <v>180</v>
      </c>
      <c r="DI27" s="409">
        <f t="shared" si="231"/>
        <v>-41.15</v>
      </c>
      <c r="DJ27" s="410">
        <f t="shared" si="240"/>
        <v>218.85</v>
      </c>
      <c r="DK27" s="410">
        <f t="shared" si="232"/>
        <v>218.85</v>
      </c>
      <c r="DL27" s="410">
        <f t="shared" si="241"/>
        <v>218.85</v>
      </c>
      <c r="DM27" s="410">
        <f t="shared" si="242"/>
        <v>218.85</v>
      </c>
      <c r="DN27" s="410">
        <f t="shared" si="243"/>
        <v>218.85</v>
      </c>
      <c r="DO27" s="410">
        <f t="shared" si="244"/>
        <v>218.85</v>
      </c>
      <c r="DP27" s="410">
        <f t="shared" si="245"/>
        <v>218.85</v>
      </c>
      <c r="DQ27" s="410">
        <f t="shared" si="246"/>
        <v>218.85</v>
      </c>
      <c r="DR27" s="411">
        <f t="shared" si="247"/>
        <v>218.85</v>
      </c>
    </row>
    <row r="28" spans="1:123" s="355" customFormat="1">
      <c r="A28" s="212">
        <f t="shared" si="234"/>
        <v>6</v>
      </c>
      <c r="B28" s="620" t="str">
        <f t="shared" si="186"/>
        <v>80 CEI</v>
      </c>
      <c r="C28" s="624">
        <v>184</v>
      </c>
      <c r="D28" s="103" t="s">
        <v>119</v>
      </c>
      <c r="E28" s="104" t="s">
        <v>1187</v>
      </c>
      <c r="F28" s="549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46">
        <v>0.35416666666666702</v>
      </c>
      <c r="X28" s="47" t="str">
        <f t="shared" si="187"/>
        <v>10</v>
      </c>
      <c r="Y28" s="47" t="str">
        <f t="shared" si="188"/>
        <v>24</v>
      </c>
      <c r="Z28" s="47" t="str">
        <f t="shared" si="189"/>
        <v>37</v>
      </c>
      <c r="AA28" s="105" t="s">
        <v>1918</v>
      </c>
      <c r="AB28" s="49" t="str">
        <f t="shared" si="190"/>
        <v>10:24:37</v>
      </c>
      <c r="AC28" s="47" t="str">
        <f t="shared" si="191"/>
        <v>10</v>
      </c>
      <c r="AD28" s="47" t="str">
        <f t="shared" si="192"/>
        <v>27</v>
      </c>
      <c r="AE28" s="47" t="str">
        <f t="shared" si="193"/>
        <v>27</v>
      </c>
      <c r="AF28" s="291" t="s">
        <v>1748</v>
      </c>
      <c r="AG28" s="49" t="str">
        <f t="shared" si="194"/>
        <v>10:27:27</v>
      </c>
      <c r="AH28" s="50">
        <f t="shared" si="195"/>
        <v>7.9594907407407045E-2</v>
      </c>
      <c r="AI28" s="57">
        <f t="shared" si="196"/>
        <v>1.9675925925926041E-3</v>
      </c>
      <c r="AJ28" s="50">
        <f t="shared" si="197"/>
        <v>8.1562499999999649E-2</v>
      </c>
      <c r="AK28" s="52">
        <f t="shared" si="198"/>
        <v>15.704522320779409</v>
      </c>
      <c r="AL28" s="52">
        <f t="shared" si="199"/>
        <v>15.325670498084291</v>
      </c>
      <c r="AM28" s="106">
        <f t="shared" si="200"/>
        <v>0.45656249999999998</v>
      </c>
      <c r="AN28" s="47" t="str">
        <f t="shared" si="201"/>
        <v>12</v>
      </c>
      <c r="AO28" s="47" t="str">
        <f t="shared" si="202"/>
        <v>50</v>
      </c>
      <c r="AP28" s="47" t="str">
        <f t="shared" si="203"/>
        <v>04</v>
      </c>
      <c r="AQ28" s="48" t="s">
        <v>1749</v>
      </c>
      <c r="AR28" s="49" t="str">
        <f t="shared" si="204"/>
        <v>12:50:04</v>
      </c>
      <c r="AS28" s="47" t="str">
        <f t="shared" si="205"/>
        <v>13</v>
      </c>
      <c r="AT28" s="47" t="str">
        <f t="shared" si="206"/>
        <v>05</v>
      </c>
      <c r="AU28" s="47" t="str">
        <f t="shared" si="207"/>
        <v>10</v>
      </c>
      <c r="AV28" s="48" t="s">
        <v>1750</v>
      </c>
      <c r="AW28" s="49" t="str">
        <f t="shared" si="208"/>
        <v>13:05:10</v>
      </c>
      <c r="AX28" s="111">
        <f t="shared" si="209"/>
        <v>7.8206018518518605E-2</v>
      </c>
      <c r="AY28" s="109">
        <f t="shared" si="210"/>
        <v>1.0486111111110974E-2</v>
      </c>
      <c r="AZ28" s="107">
        <f t="shared" si="211"/>
        <v>8.8692129629629579E-2</v>
      </c>
      <c r="BA28" s="52">
        <f t="shared" si="212"/>
        <v>15.983424596714517</v>
      </c>
      <c r="BB28" s="52">
        <f t="shared" si="213"/>
        <v>14.093696985514811</v>
      </c>
      <c r="BC28" s="335"/>
      <c r="BD28" s="335"/>
      <c r="BE28" s="335"/>
      <c r="BF28" s="335"/>
      <c r="BG28" s="335"/>
      <c r="BH28" s="335"/>
      <c r="BI28" s="335"/>
      <c r="BJ28" s="335"/>
      <c r="BK28" s="335"/>
      <c r="BL28" s="367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108">
        <f t="shared" si="214"/>
        <v>0.57303240740740735</v>
      </c>
      <c r="CJ28" s="47" t="str">
        <f t="shared" si="215"/>
        <v>14</v>
      </c>
      <c r="CK28" s="47" t="str">
        <f t="shared" si="216"/>
        <v>55</v>
      </c>
      <c r="CL28" s="47" t="str">
        <f t="shared" si="217"/>
        <v>07</v>
      </c>
      <c r="CM28" s="48" t="s">
        <v>1751</v>
      </c>
      <c r="CN28" s="49" t="str">
        <f t="shared" si="218"/>
        <v>14:55:07</v>
      </c>
      <c r="CO28" s="47" t="str">
        <f t="shared" si="219"/>
        <v>14</v>
      </c>
      <c r="CP28" s="47" t="str">
        <f t="shared" si="220"/>
        <v>59</v>
      </c>
      <c r="CQ28" s="47" t="str">
        <f t="shared" si="221"/>
        <v>40</v>
      </c>
      <c r="CR28" s="48" t="s">
        <v>1752</v>
      </c>
      <c r="CS28" s="49" t="str">
        <f t="shared" si="222"/>
        <v>14:59:40</v>
      </c>
      <c r="CT28" s="107">
        <f t="shared" si="223"/>
        <v>4.8576388888888933E-2</v>
      </c>
      <c r="CU28" s="366">
        <f t="shared" si="224"/>
        <v>3.159722222222161E-3</v>
      </c>
      <c r="CV28" s="107">
        <f t="shared" si="225"/>
        <v>5.1736111111111094E-2</v>
      </c>
      <c r="CW28" s="52">
        <f t="shared" si="226"/>
        <v>17.155110793423876</v>
      </c>
      <c r="CX28" s="52">
        <f t="shared" si="227"/>
        <v>16.107382550335569</v>
      </c>
      <c r="CY28" s="58"/>
      <c r="CZ28" s="406">
        <f t="shared" si="228"/>
        <v>15.232453588617972</v>
      </c>
      <c r="DA28" s="347"/>
      <c r="DB28" s="407">
        <f t="shared" si="235"/>
        <v>0.20637731481481458</v>
      </c>
      <c r="DC28" s="407">
        <f t="shared" si="236"/>
        <v>0.21883101851851816</v>
      </c>
      <c r="DD28" s="349"/>
      <c r="DE28" s="401">
        <f t="shared" si="237"/>
        <v>80</v>
      </c>
      <c r="DF28" s="408">
        <f t="shared" si="238"/>
        <v>4.9530555555555553</v>
      </c>
      <c r="DG28" s="408">
        <f t="shared" si="239"/>
        <v>5.2519444444444447</v>
      </c>
      <c r="DH28" s="409">
        <f t="shared" si="233"/>
        <v>175</v>
      </c>
      <c r="DI28" s="409">
        <f t="shared" si="231"/>
        <v>-55.8</v>
      </c>
      <c r="DJ28" s="410">
        <f t="shared" si="240"/>
        <v>199.2</v>
      </c>
      <c r="DK28" s="410">
        <f t="shared" si="232"/>
        <v>199.2</v>
      </c>
      <c r="DL28" s="410">
        <f t="shared" si="241"/>
        <v>199.2</v>
      </c>
      <c r="DM28" s="410">
        <f t="shared" si="242"/>
        <v>199.2</v>
      </c>
      <c r="DN28" s="410">
        <f t="shared" si="243"/>
        <v>199.2</v>
      </c>
      <c r="DO28" s="410">
        <f t="shared" si="244"/>
        <v>199.2</v>
      </c>
      <c r="DP28" s="410">
        <f t="shared" si="245"/>
        <v>199.2</v>
      </c>
      <c r="DQ28" s="410">
        <f t="shared" si="246"/>
        <v>199.2</v>
      </c>
      <c r="DR28" s="411">
        <f t="shared" si="247"/>
        <v>199.19999999999993</v>
      </c>
    </row>
    <row r="29" spans="1:123" s="67" customFormat="1">
      <c r="A29" s="212">
        <f t="shared" si="234"/>
        <v>7</v>
      </c>
      <c r="B29" s="620" t="str">
        <f t="shared" si="186"/>
        <v>80 CEI</v>
      </c>
      <c r="C29" s="102">
        <v>115</v>
      </c>
      <c r="D29" s="103" t="s">
        <v>1169</v>
      </c>
      <c r="E29" s="104" t="s">
        <v>1170</v>
      </c>
      <c r="F29" s="549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46">
        <v>0.35416666666666669</v>
      </c>
      <c r="X29" s="47" t="str">
        <f t="shared" si="187"/>
        <v>10</v>
      </c>
      <c r="Y29" s="47" t="str">
        <f t="shared" si="188"/>
        <v>21</v>
      </c>
      <c r="Z29" s="47" t="str">
        <f t="shared" si="189"/>
        <v>35</v>
      </c>
      <c r="AA29" s="105" t="s">
        <v>1753</v>
      </c>
      <c r="AB29" s="49" t="str">
        <f t="shared" si="190"/>
        <v>10:21:35</v>
      </c>
      <c r="AC29" s="47" t="str">
        <f t="shared" si="191"/>
        <v>10</v>
      </c>
      <c r="AD29" s="47" t="str">
        <f t="shared" si="192"/>
        <v>26</v>
      </c>
      <c r="AE29" s="47" t="str">
        <f t="shared" si="193"/>
        <v>21</v>
      </c>
      <c r="AF29" s="291" t="s">
        <v>1754</v>
      </c>
      <c r="AG29" s="49" t="str">
        <f t="shared" si="194"/>
        <v>10:26:21</v>
      </c>
      <c r="AH29" s="50">
        <f t="shared" si="195"/>
        <v>7.7488425925925919E-2</v>
      </c>
      <c r="AI29" s="57">
        <f t="shared" si="196"/>
        <v>3.310185185185166E-3</v>
      </c>
      <c r="AJ29" s="50">
        <f t="shared" si="197"/>
        <v>8.0798611111111085E-2</v>
      </c>
      <c r="AK29" s="52">
        <f t="shared" si="198"/>
        <v>16.13144137415982</v>
      </c>
      <c r="AL29" s="52">
        <f t="shared" si="199"/>
        <v>15.470562956596476</v>
      </c>
      <c r="AM29" s="106">
        <f t="shared" si="200"/>
        <v>0.45579861111111108</v>
      </c>
      <c r="AN29" s="47" t="str">
        <f t="shared" si="201"/>
        <v>12</v>
      </c>
      <c r="AO29" s="47" t="str">
        <f t="shared" si="202"/>
        <v>52</v>
      </c>
      <c r="AP29" s="47" t="str">
        <f t="shared" si="203"/>
        <v>11</v>
      </c>
      <c r="AQ29" s="48" t="s">
        <v>1755</v>
      </c>
      <c r="AR29" s="49" t="str">
        <f t="shared" si="204"/>
        <v>12:52:11</v>
      </c>
      <c r="AS29" s="47" t="str">
        <f t="shared" si="205"/>
        <v>13</v>
      </c>
      <c r="AT29" s="47" t="str">
        <f t="shared" si="206"/>
        <v>00</v>
      </c>
      <c r="AU29" s="47" t="str">
        <f t="shared" si="207"/>
        <v>33</v>
      </c>
      <c r="AV29" s="48" t="s">
        <v>1606</v>
      </c>
      <c r="AW29" s="49" t="str">
        <f t="shared" si="208"/>
        <v>13:00:33</v>
      </c>
      <c r="AX29" s="111">
        <f t="shared" si="209"/>
        <v>8.0439814814814881E-2</v>
      </c>
      <c r="AY29" s="109">
        <f t="shared" si="210"/>
        <v>5.8101851851851682E-3</v>
      </c>
      <c r="AZ29" s="107">
        <f t="shared" si="211"/>
        <v>8.6250000000000049E-2</v>
      </c>
      <c r="BA29" s="52">
        <f t="shared" si="212"/>
        <v>15.539568345323742</v>
      </c>
      <c r="BB29" s="52">
        <f t="shared" si="213"/>
        <v>14.492753623188404</v>
      </c>
      <c r="BC29" s="117"/>
      <c r="BD29" s="117"/>
      <c r="BE29" s="117"/>
      <c r="BF29" s="117"/>
      <c r="BG29" s="117"/>
      <c r="BH29" s="117"/>
      <c r="BI29" s="117"/>
      <c r="BJ29" s="117"/>
      <c r="BK29" s="117"/>
      <c r="BL29" s="308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08">
        <f t="shared" si="214"/>
        <v>0.56982638888888892</v>
      </c>
      <c r="CJ29" s="47" t="str">
        <f t="shared" si="215"/>
        <v>14</v>
      </c>
      <c r="CK29" s="47" t="str">
        <f t="shared" si="216"/>
        <v>59</v>
      </c>
      <c r="CL29" s="47" t="str">
        <f t="shared" si="217"/>
        <v>08</v>
      </c>
      <c r="CM29" s="48" t="s">
        <v>1756</v>
      </c>
      <c r="CN29" s="49" t="str">
        <f t="shared" si="218"/>
        <v>14:59:08</v>
      </c>
      <c r="CO29" s="47" t="str">
        <f t="shared" si="219"/>
        <v>15</v>
      </c>
      <c r="CP29" s="47" t="str">
        <f t="shared" si="220"/>
        <v>09</v>
      </c>
      <c r="CQ29" s="47" t="str">
        <f t="shared" si="221"/>
        <v>08</v>
      </c>
      <c r="CR29" s="48" t="s">
        <v>1757</v>
      </c>
      <c r="CS29" s="49" t="str">
        <f t="shared" si="222"/>
        <v>15:09:08</v>
      </c>
      <c r="CT29" s="107">
        <f t="shared" si="223"/>
        <v>5.4571759259259167E-2</v>
      </c>
      <c r="CU29" s="366">
        <f t="shared" si="224"/>
        <v>6.9444444444445308E-3</v>
      </c>
      <c r="CV29" s="107">
        <f t="shared" si="225"/>
        <v>6.1516203703703698E-2</v>
      </c>
      <c r="CW29" s="52">
        <f t="shared" si="226"/>
        <v>15.270413573700955</v>
      </c>
      <c r="CX29" s="52">
        <f t="shared" si="227"/>
        <v>13.54656632173095</v>
      </c>
      <c r="CY29" s="58"/>
      <c r="CZ29" s="406">
        <f t="shared" si="228"/>
        <v>15.040735324838103</v>
      </c>
      <c r="DA29" s="347"/>
      <c r="DB29" s="407">
        <f t="shared" si="235"/>
        <v>0.21249999999999997</v>
      </c>
      <c r="DC29" s="407">
        <f t="shared" si="236"/>
        <v>0.2216203703703703</v>
      </c>
      <c r="DD29" s="349"/>
      <c r="DE29" s="401">
        <f t="shared" si="237"/>
        <v>80</v>
      </c>
      <c r="DF29" s="408">
        <f t="shared" si="238"/>
        <v>5.0999999999999996</v>
      </c>
      <c r="DG29" s="408">
        <f t="shared" si="239"/>
        <v>5.318888888888889</v>
      </c>
      <c r="DH29" s="409">
        <f t="shared" si="233"/>
        <v>170</v>
      </c>
      <c r="DI29" s="409">
        <f t="shared" si="231"/>
        <v>-59.81666666666667</v>
      </c>
      <c r="DJ29" s="410">
        <f t="shared" si="240"/>
        <v>190.18333333333334</v>
      </c>
      <c r="DK29" s="410">
        <f t="shared" si="232"/>
        <v>190.18333333333334</v>
      </c>
      <c r="DL29" s="410">
        <f t="shared" si="241"/>
        <v>190.18333333333334</v>
      </c>
      <c r="DM29" s="410">
        <f t="shared" si="242"/>
        <v>190.18333333333334</v>
      </c>
      <c r="DN29" s="410">
        <f t="shared" si="243"/>
        <v>190.18333333333334</v>
      </c>
      <c r="DO29" s="410">
        <f t="shared" si="244"/>
        <v>190.18333333333334</v>
      </c>
      <c r="DP29" s="410">
        <f t="shared" si="245"/>
        <v>190.18333333333334</v>
      </c>
      <c r="DQ29" s="410">
        <f t="shared" si="246"/>
        <v>190.18333333333334</v>
      </c>
      <c r="DR29" s="411">
        <f t="shared" si="247"/>
        <v>190.18333333333334</v>
      </c>
      <c r="DS29" s="66"/>
    </row>
    <row r="30" spans="1:123" s="67" customFormat="1">
      <c r="A30" s="212">
        <f t="shared" si="234"/>
        <v>8</v>
      </c>
      <c r="B30" s="620" t="str">
        <f t="shared" si="186"/>
        <v>80 CEI</v>
      </c>
      <c r="C30" s="102">
        <v>510</v>
      </c>
      <c r="D30" s="103" t="s">
        <v>1183</v>
      </c>
      <c r="E30" s="104" t="s">
        <v>1184</v>
      </c>
      <c r="F30" s="549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46">
        <v>0.35416666666666702</v>
      </c>
      <c r="X30" s="47" t="str">
        <f t="shared" si="187"/>
        <v>10</v>
      </c>
      <c r="Y30" s="47" t="str">
        <f t="shared" si="188"/>
        <v>39</v>
      </c>
      <c r="Z30" s="47" t="str">
        <f t="shared" si="189"/>
        <v>46</v>
      </c>
      <c r="AA30" s="105" t="s">
        <v>1758</v>
      </c>
      <c r="AB30" s="49" t="str">
        <f t="shared" si="190"/>
        <v>10:39:46</v>
      </c>
      <c r="AC30" s="47" t="str">
        <f t="shared" si="191"/>
        <v>10</v>
      </c>
      <c r="AD30" s="47" t="str">
        <f t="shared" si="192"/>
        <v>45</v>
      </c>
      <c r="AE30" s="47" t="str">
        <f t="shared" si="193"/>
        <v>17</v>
      </c>
      <c r="AF30" s="291" t="s">
        <v>1759</v>
      </c>
      <c r="AG30" s="49" t="str">
        <f t="shared" si="194"/>
        <v>10:45:17</v>
      </c>
      <c r="AH30" s="50">
        <f t="shared" si="195"/>
        <v>9.0115740740740413E-2</v>
      </c>
      <c r="AI30" s="57">
        <f t="shared" si="196"/>
        <v>3.8310185185184698E-3</v>
      </c>
      <c r="AJ30" s="50">
        <f t="shared" si="197"/>
        <v>9.3946759259258883E-2</v>
      </c>
      <c r="AK30" s="52">
        <f t="shared" si="198"/>
        <v>13.871050603647571</v>
      </c>
      <c r="AL30" s="52">
        <f t="shared" si="199"/>
        <v>13.30540840211901</v>
      </c>
      <c r="AM30" s="106">
        <f t="shared" si="200"/>
        <v>0.46894675925925922</v>
      </c>
      <c r="AN30" s="47" t="str">
        <f t="shared" si="201"/>
        <v>13</v>
      </c>
      <c r="AO30" s="47" t="str">
        <f t="shared" si="202"/>
        <v>16</v>
      </c>
      <c r="AP30" s="47" t="str">
        <f t="shared" si="203"/>
        <v>58</v>
      </c>
      <c r="AQ30" s="48" t="s">
        <v>1761</v>
      </c>
      <c r="AR30" s="49" t="str">
        <f t="shared" si="204"/>
        <v>13:16:58</v>
      </c>
      <c r="AS30" s="47" t="str">
        <f t="shared" si="205"/>
        <v>13</v>
      </c>
      <c r="AT30" s="47" t="str">
        <f t="shared" si="206"/>
        <v>23</v>
      </c>
      <c r="AU30" s="47" t="str">
        <f t="shared" si="207"/>
        <v>26</v>
      </c>
      <c r="AV30" s="48" t="s">
        <v>1760</v>
      </c>
      <c r="AW30" s="49" t="str">
        <f t="shared" si="208"/>
        <v>13:23:26</v>
      </c>
      <c r="AX30" s="111">
        <f t="shared" si="209"/>
        <v>8.450231481481485E-2</v>
      </c>
      <c r="AY30" s="109">
        <f t="shared" si="210"/>
        <v>4.4907407407407396E-3</v>
      </c>
      <c r="AZ30" s="107">
        <f t="shared" si="211"/>
        <v>8.8993055555555589E-2</v>
      </c>
      <c r="BA30" s="52">
        <f t="shared" si="212"/>
        <v>14.792494178879606</v>
      </c>
      <c r="BB30" s="52">
        <f t="shared" si="213"/>
        <v>14.046039797112758</v>
      </c>
      <c r="BC30" s="335"/>
      <c r="BD30" s="335"/>
      <c r="BE30" s="335"/>
      <c r="BF30" s="335"/>
      <c r="BG30" s="335"/>
      <c r="BH30" s="335"/>
      <c r="BI30" s="335"/>
      <c r="BJ30" s="335"/>
      <c r="BK30" s="335"/>
      <c r="BL30" s="367"/>
      <c r="BM30" s="335"/>
      <c r="BN30" s="335"/>
      <c r="BO30" s="335"/>
      <c r="BP30" s="335"/>
      <c r="BQ30" s="335"/>
      <c r="BR30" s="335"/>
      <c r="BS30" s="335"/>
      <c r="BT30" s="335"/>
      <c r="BU30" s="335"/>
      <c r="BV30" s="335"/>
      <c r="BW30" s="335"/>
      <c r="BX30" s="335"/>
      <c r="BY30" s="335"/>
      <c r="BZ30" s="335"/>
      <c r="CA30" s="335"/>
      <c r="CB30" s="335"/>
      <c r="CC30" s="335"/>
      <c r="CD30" s="335"/>
      <c r="CE30" s="335"/>
      <c r="CF30" s="335"/>
      <c r="CG30" s="335"/>
      <c r="CH30" s="335"/>
      <c r="CI30" s="108">
        <f t="shared" si="214"/>
        <v>0.5857175925925926</v>
      </c>
      <c r="CJ30" s="47" t="str">
        <f t="shared" si="215"/>
        <v>15</v>
      </c>
      <c r="CK30" s="47" t="str">
        <f t="shared" si="216"/>
        <v>17</v>
      </c>
      <c r="CL30" s="47" t="str">
        <f t="shared" si="217"/>
        <v>31</v>
      </c>
      <c r="CM30" s="48" t="s">
        <v>1762</v>
      </c>
      <c r="CN30" s="49" t="str">
        <f t="shared" si="218"/>
        <v>15:17:31</v>
      </c>
      <c r="CO30" s="47" t="str">
        <f t="shared" si="219"/>
        <v>15</v>
      </c>
      <c r="CP30" s="47" t="str">
        <f t="shared" si="220"/>
        <v>24</v>
      </c>
      <c r="CQ30" s="47" t="str">
        <f t="shared" si="221"/>
        <v>56</v>
      </c>
      <c r="CR30" s="48" t="s">
        <v>1763</v>
      </c>
      <c r="CS30" s="49" t="str">
        <f t="shared" si="222"/>
        <v>15:24:56</v>
      </c>
      <c r="CT30" s="107">
        <f t="shared" si="223"/>
        <v>5.1446759259259234E-2</v>
      </c>
      <c r="CU30" s="366">
        <f t="shared" si="224"/>
        <v>5.1504629629629539E-3</v>
      </c>
      <c r="CV30" s="107">
        <f t="shared" si="225"/>
        <v>5.6597222222222188E-2</v>
      </c>
      <c r="CW30" s="52">
        <f t="shared" si="226"/>
        <v>16.197975253093361</v>
      </c>
      <c r="CX30" s="52">
        <f t="shared" si="227"/>
        <v>14.723926380368097</v>
      </c>
      <c r="CY30" s="58"/>
      <c r="CZ30" s="406">
        <f t="shared" si="228"/>
        <v>14.221519924941978</v>
      </c>
      <c r="DA30" s="347"/>
      <c r="DB30" s="407">
        <f t="shared" si="235"/>
        <v>0.2260648148148145</v>
      </c>
      <c r="DC30" s="407">
        <f t="shared" si="236"/>
        <v>0.23438657407407371</v>
      </c>
      <c r="DD30" s="349"/>
      <c r="DE30" s="401">
        <f t="shared" si="237"/>
        <v>80</v>
      </c>
      <c r="DF30" s="408">
        <f t="shared" si="238"/>
        <v>5.4255555555555555</v>
      </c>
      <c r="DG30" s="408">
        <f t="shared" si="239"/>
        <v>5.6252777777777778</v>
      </c>
      <c r="DH30" s="409">
        <f t="shared" si="233"/>
        <v>165</v>
      </c>
      <c r="DI30" s="409">
        <f t="shared" si="231"/>
        <v>-78.2</v>
      </c>
      <c r="DJ30" s="410">
        <f t="shared" si="240"/>
        <v>166.8</v>
      </c>
      <c r="DK30" s="410">
        <f t="shared" si="232"/>
        <v>166.8</v>
      </c>
      <c r="DL30" s="410">
        <f t="shared" si="241"/>
        <v>166.8</v>
      </c>
      <c r="DM30" s="410">
        <f t="shared" si="242"/>
        <v>166.8</v>
      </c>
      <c r="DN30" s="410">
        <f t="shared" si="243"/>
        <v>166.8</v>
      </c>
      <c r="DO30" s="410">
        <f t="shared" si="244"/>
        <v>166.8</v>
      </c>
      <c r="DP30" s="410">
        <f t="shared" si="245"/>
        <v>166.8</v>
      </c>
      <c r="DQ30" s="410">
        <f t="shared" si="246"/>
        <v>166.8</v>
      </c>
      <c r="DR30" s="411">
        <f t="shared" si="247"/>
        <v>166.8</v>
      </c>
      <c r="DS30" s="66"/>
    </row>
    <row r="31" spans="1:123" s="67" customFormat="1">
      <c r="A31" s="212">
        <f t="shared" si="234"/>
        <v>9</v>
      </c>
      <c r="B31" s="620" t="str">
        <f t="shared" si="186"/>
        <v>80 CEI</v>
      </c>
      <c r="C31" s="102">
        <v>158</v>
      </c>
      <c r="D31" s="103" t="s">
        <v>1181</v>
      </c>
      <c r="E31" s="104" t="s">
        <v>1182</v>
      </c>
      <c r="F31" s="549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46">
        <v>0.35416666666666669</v>
      </c>
      <c r="X31" s="47" t="str">
        <f t="shared" si="187"/>
        <v>10</v>
      </c>
      <c r="Y31" s="47" t="str">
        <f t="shared" si="188"/>
        <v>39</v>
      </c>
      <c r="Z31" s="47" t="str">
        <f t="shared" si="189"/>
        <v>48</v>
      </c>
      <c r="AA31" s="105" t="s">
        <v>1764</v>
      </c>
      <c r="AB31" s="49" t="str">
        <f t="shared" si="190"/>
        <v>10:39:48</v>
      </c>
      <c r="AC31" s="47" t="str">
        <f t="shared" si="191"/>
        <v>10</v>
      </c>
      <c r="AD31" s="47" t="str">
        <f t="shared" si="192"/>
        <v>45</v>
      </c>
      <c r="AE31" s="47" t="str">
        <f t="shared" si="193"/>
        <v>24</v>
      </c>
      <c r="AF31" s="291" t="s">
        <v>1765</v>
      </c>
      <c r="AG31" s="49" t="str">
        <f t="shared" si="194"/>
        <v>10:45:24</v>
      </c>
      <c r="AH31" s="50">
        <f t="shared" si="195"/>
        <v>9.013888888888888E-2</v>
      </c>
      <c r="AI31" s="57">
        <f t="shared" si="196"/>
        <v>3.8888888888888307E-3</v>
      </c>
      <c r="AJ31" s="50">
        <f t="shared" si="197"/>
        <v>9.402777777777771E-2</v>
      </c>
      <c r="AK31" s="52">
        <f t="shared" si="198"/>
        <v>13.867488443759632</v>
      </c>
      <c r="AL31" s="52">
        <f t="shared" si="199"/>
        <v>13.29394387001477</v>
      </c>
      <c r="AM31" s="106">
        <f t="shared" si="200"/>
        <v>0.46902777777777771</v>
      </c>
      <c r="AN31" s="47" t="str">
        <f t="shared" si="201"/>
        <v>13</v>
      </c>
      <c r="AO31" s="47" t="str">
        <f t="shared" si="202"/>
        <v>17</v>
      </c>
      <c r="AP31" s="47" t="str">
        <f t="shared" si="203"/>
        <v>03</v>
      </c>
      <c r="AQ31" s="48" t="s">
        <v>1766</v>
      </c>
      <c r="AR31" s="49" t="str">
        <f t="shared" si="204"/>
        <v>13:17:03</v>
      </c>
      <c r="AS31" s="47" t="str">
        <f t="shared" si="205"/>
        <v>13</v>
      </c>
      <c r="AT31" s="47" t="str">
        <f t="shared" si="206"/>
        <v>23</v>
      </c>
      <c r="AU31" s="47" t="str">
        <f t="shared" si="207"/>
        <v>38</v>
      </c>
      <c r="AV31" s="48" t="s">
        <v>1767</v>
      </c>
      <c r="AW31" s="49" t="str">
        <f t="shared" si="208"/>
        <v>13:23:38</v>
      </c>
      <c r="AX31" s="111">
        <f t="shared" si="209"/>
        <v>8.4479166666666772E-2</v>
      </c>
      <c r="AY31" s="109">
        <f t="shared" si="210"/>
        <v>4.5717592592592338E-3</v>
      </c>
      <c r="AZ31" s="107">
        <f t="shared" si="211"/>
        <v>8.9050925925926006E-2</v>
      </c>
      <c r="BA31" s="52">
        <f t="shared" si="212"/>
        <v>14.796547472256474</v>
      </c>
      <c r="BB31" s="52">
        <f t="shared" si="213"/>
        <v>14.036911879386533</v>
      </c>
      <c r="BC31" s="335"/>
      <c r="BD31" s="335"/>
      <c r="BE31" s="335"/>
      <c r="BF31" s="335"/>
      <c r="BG31" s="335"/>
      <c r="BH31" s="335"/>
      <c r="BI31" s="335"/>
      <c r="BJ31" s="335"/>
      <c r="BK31" s="335"/>
      <c r="BL31" s="367"/>
      <c r="BM31" s="335"/>
      <c r="BN31" s="335"/>
      <c r="BO31" s="335"/>
      <c r="BP31" s="335"/>
      <c r="BQ31" s="335"/>
      <c r="BR31" s="335"/>
      <c r="BS31" s="335"/>
      <c r="BT31" s="335"/>
      <c r="BU31" s="335"/>
      <c r="BV31" s="335"/>
      <c r="BW31" s="335"/>
      <c r="BX31" s="335"/>
      <c r="BY31" s="335"/>
      <c r="BZ31" s="335"/>
      <c r="CA31" s="335"/>
      <c r="CB31" s="335"/>
      <c r="CC31" s="335"/>
      <c r="CD31" s="335"/>
      <c r="CE31" s="335"/>
      <c r="CF31" s="335"/>
      <c r="CG31" s="335"/>
      <c r="CH31" s="335"/>
      <c r="CI31" s="108">
        <f t="shared" si="214"/>
        <v>0.58585648148148151</v>
      </c>
      <c r="CJ31" s="47" t="str">
        <f t="shared" si="215"/>
        <v>15</v>
      </c>
      <c r="CK31" s="47" t="str">
        <f t="shared" si="216"/>
        <v>17</v>
      </c>
      <c r="CL31" s="47" t="str">
        <f t="shared" si="217"/>
        <v>32</v>
      </c>
      <c r="CM31" s="48" t="s">
        <v>1768</v>
      </c>
      <c r="CN31" s="49" t="str">
        <f t="shared" si="218"/>
        <v>15:17:32</v>
      </c>
      <c r="CO31" s="47" t="str">
        <f t="shared" si="219"/>
        <v>15</v>
      </c>
      <c r="CP31" s="47" t="str">
        <f t="shared" si="220"/>
        <v>25</v>
      </c>
      <c r="CQ31" s="47" t="str">
        <f t="shared" si="221"/>
        <v>57</v>
      </c>
      <c r="CR31" s="48" t="s">
        <v>1769</v>
      </c>
      <c r="CS31" s="49" t="str">
        <f t="shared" si="222"/>
        <v>15:25:57</v>
      </c>
      <c r="CT31" s="107">
        <f t="shared" si="223"/>
        <v>5.1319444444444362E-2</v>
      </c>
      <c r="CU31" s="366">
        <f t="shared" si="224"/>
        <v>5.8449074074073959E-3</v>
      </c>
      <c r="CV31" s="107">
        <f t="shared" si="225"/>
        <v>5.7164351851851758E-2</v>
      </c>
      <c r="CW31" s="52">
        <f t="shared" si="226"/>
        <v>16.238159675236805</v>
      </c>
      <c r="CX31" s="52">
        <f t="shared" si="227"/>
        <v>14.577849767159345</v>
      </c>
      <c r="CY31" s="58"/>
      <c r="CZ31" s="406">
        <f t="shared" si="228"/>
        <v>14.220817697017578</v>
      </c>
      <c r="DA31" s="347"/>
      <c r="DB31" s="407">
        <f t="shared" si="235"/>
        <v>0.22593750000000001</v>
      </c>
      <c r="DC31" s="407">
        <f t="shared" si="236"/>
        <v>0.23439814814814808</v>
      </c>
      <c r="DD31" s="349"/>
      <c r="DE31" s="401">
        <f t="shared" si="237"/>
        <v>80</v>
      </c>
      <c r="DF31" s="408">
        <f t="shared" si="238"/>
        <v>5.4225000000000003</v>
      </c>
      <c r="DG31" s="408">
        <f t="shared" si="239"/>
        <v>5.6255555555555556</v>
      </c>
      <c r="DH31" s="409">
        <f t="shared" si="233"/>
        <v>160</v>
      </c>
      <c r="DI31" s="409">
        <f t="shared" si="231"/>
        <v>-78.216666666666669</v>
      </c>
      <c r="DJ31" s="410">
        <f t="shared" si="240"/>
        <v>161.78333333333333</v>
      </c>
      <c r="DK31" s="410">
        <f t="shared" si="232"/>
        <v>161.78333333333333</v>
      </c>
      <c r="DL31" s="410">
        <f t="shared" si="241"/>
        <v>161.78333333333333</v>
      </c>
      <c r="DM31" s="410">
        <f t="shared" si="242"/>
        <v>161.78333333333333</v>
      </c>
      <c r="DN31" s="410">
        <f t="shared" si="243"/>
        <v>161.78333333333333</v>
      </c>
      <c r="DO31" s="410">
        <f t="shared" si="244"/>
        <v>161.78333333333333</v>
      </c>
      <c r="DP31" s="410">
        <f t="shared" si="245"/>
        <v>161.78333333333333</v>
      </c>
      <c r="DQ31" s="410">
        <f t="shared" si="246"/>
        <v>161.78333333333333</v>
      </c>
      <c r="DR31" s="411">
        <f t="shared" si="247"/>
        <v>161.78333333333333</v>
      </c>
      <c r="DS31" s="66"/>
    </row>
    <row r="32" spans="1:123" s="67" customFormat="1">
      <c r="A32" s="212">
        <f t="shared" si="234"/>
        <v>10</v>
      </c>
      <c r="B32" s="620" t="str">
        <f t="shared" si="186"/>
        <v>80 CEI</v>
      </c>
      <c r="C32" s="102">
        <v>500</v>
      </c>
      <c r="D32" s="103" t="s">
        <v>1165</v>
      </c>
      <c r="E32" s="104" t="s">
        <v>1166</v>
      </c>
      <c r="F32" s="549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46">
        <v>0.35416666666666669</v>
      </c>
      <c r="X32" s="47" t="str">
        <f t="shared" si="187"/>
        <v>10</v>
      </c>
      <c r="Y32" s="47" t="str">
        <f t="shared" si="188"/>
        <v>09</v>
      </c>
      <c r="Z32" s="47" t="str">
        <f t="shared" si="189"/>
        <v>34</v>
      </c>
      <c r="AA32" s="105" t="s">
        <v>1770</v>
      </c>
      <c r="AB32" s="49" t="str">
        <f t="shared" si="190"/>
        <v>10:09:34</v>
      </c>
      <c r="AC32" s="47" t="str">
        <f t="shared" si="191"/>
        <v>10</v>
      </c>
      <c r="AD32" s="47" t="str">
        <f t="shared" si="192"/>
        <v>12</v>
      </c>
      <c r="AE32" s="47" t="str">
        <f t="shared" si="193"/>
        <v>51</v>
      </c>
      <c r="AF32" s="291" t="s">
        <v>1771</v>
      </c>
      <c r="AG32" s="49" t="str">
        <f t="shared" si="194"/>
        <v>10:12:51</v>
      </c>
      <c r="AH32" s="50">
        <f t="shared" si="195"/>
        <v>6.9143518518518521E-2</v>
      </c>
      <c r="AI32" s="57">
        <f t="shared" si="196"/>
        <v>2.2800925925925974E-3</v>
      </c>
      <c r="AJ32" s="50">
        <f t="shared" si="197"/>
        <v>7.1423611111111118E-2</v>
      </c>
      <c r="AK32" s="52">
        <f t="shared" si="198"/>
        <v>18.078339471041179</v>
      </c>
      <c r="AL32" s="52">
        <f t="shared" si="199"/>
        <v>17.501215362177931</v>
      </c>
      <c r="AM32" s="106">
        <f t="shared" si="200"/>
        <v>0.44642361111111112</v>
      </c>
      <c r="AN32" s="47" t="str">
        <f t="shared" si="201"/>
        <v>12</v>
      </c>
      <c r="AO32" s="47" t="str">
        <f t="shared" si="202"/>
        <v>24</v>
      </c>
      <c r="AP32" s="47" t="str">
        <f t="shared" si="203"/>
        <v>35</v>
      </c>
      <c r="AQ32" s="48" t="s">
        <v>1772</v>
      </c>
      <c r="AR32" s="49" t="str">
        <f t="shared" si="204"/>
        <v>12:24:35</v>
      </c>
      <c r="AS32" s="47" t="str">
        <f t="shared" si="205"/>
        <v>12</v>
      </c>
      <c r="AT32" s="47" t="str">
        <f t="shared" si="206"/>
        <v>29</v>
      </c>
      <c r="AU32" s="47" t="str">
        <f t="shared" si="207"/>
        <v>52</v>
      </c>
      <c r="AV32" s="48" t="s">
        <v>1773</v>
      </c>
      <c r="AW32" s="49" t="str">
        <f t="shared" si="208"/>
        <v>12:29:52</v>
      </c>
      <c r="AX32" s="111">
        <f t="shared" si="209"/>
        <v>7.0648148148148071E-2</v>
      </c>
      <c r="AY32" s="109">
        <f t="shared" si="210"/>
        <v>3.6689814814815369E-3</v>
      </c>
      <c r="AZ32" s="107">
        <f t="shared" si="211"/>
        <v>7.4317129629629608E-2</v>
      </c>
      <c r="BA32" s="52">
        <f t="shared" si="212"/>
        <v>17.693315858453474</v>
      </c>
      <c r="BB32" s="52">
        <f t="shared" si="213"/>
        <v>16.819809998442611</v>
      </c>
      <c r="BC32" s="302"/>
      <c r="BD32" s="117"/>
      <c r="BE32" s="117"/>
      <c r="BF32" s="117"/>
      <c r="BG32" s="117"/>
      <c r="BH32" s="117"/>
      <c r="BI32" s="117"/>
      <c r="BJ32" s="117"/>
      <c r="BK32" s="117"/>
      <c r="BL32" s="308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08">
        <f t="shared" si="214"/>
        <v>0.54851851851851852</v>
      </c>
      <c r="CJ32" s="47" t="str">
        <f t="shared" si="215"/>
        <v>15</v>
      </c>
      <c r="CK32" s="47" t="str">
        <f t="shared" si="216"/>
        <v>27</v>
      </c>
      <c r="CL32" s="47" t="str">
        <f t="shared" si="217"/>
        <v>05</v>
      </c>
      <c r="CM32" s="48" t="s">
        <v>1774</v>
      </c>
      <c r="CN32" s="49" t="str">
        <f t="shared" si="218"/>
        <v>15:27:05</v>
      </c>
      <c r="CO32" s="47" t="str">
        <f t="shared" si="219"/>
        <v>15</v>
      </c>
      <c r="CP32" s="47" t="str">
        <f t="shared" si="220"/>
        <v>29</v>
      </c>
      <c r="CQ32" s="47" t="str">
        <f t="shared" si="221"/>
        <v>32</v>
      </c>
      <c r="CR32" s="48" t="s">
        <v>1775</v>
      </c>
      <c r="CS32" s="49" t="str">
        <f t="shared" si="222"/>
        <v>15:29:32</v>
      </c>
      <c r="CT32" s="107">
        <f t="shared" si="223"/>
        <v>9.5289351851851833E-2</v>
      </c>
      <c r="CU32" s="366">
        <f t="shared" si="224"/>
        <v>1.7013888888889328E-3</v>
      </c>
      <c r="CV32" s="107">
        <f t="shared" si="225"/>
        <v>9.6990740740740766E-2</v>
      </c>
      <c r="CW32" s="52">
        <f t="shared" si="226"/>
        <v>8.7452933317138353</v>
      </c>
      <c r="CX32" s="52">
        <f t="shared" si="227"/>
        <v>8.591885441527447</v>
      </c>
      <c r="CY32" s="58"/>
      <c r="CZ32" s="406">
        <f t="shared" si="228"/>
        <v>13.82953181272509</v>
      </c>
      <c r="DA32" s="347"/>
      <c r="DB32" s="407">
        <f t="shared" si="235"/>
        <v>0.23508101851851843</v>
      </c>
      <c r="DC32" s="407">
        <f t="shared" si="236"/>
        <v>0.24103009259259256</v>
      </c>
      <c r="DD32" s="349"/>
      <c r="DE32" s="401">
        <f t="shared" si="237"/>
        <v>80</v>
      </c>
      <c r="DF32" s="408">
        <f t="shared" si="238"/>
        <v>5.6419444444444435</v>
      </c>
      <c r="DG32" s="408">
        <f t="shared" si="239"/>
        <v>5.7847222222222223</v>
      </c>
      <c r="DH32" s="409">
        <f t="shared" si="233"/>
        <v>155</v>
      </c>
      <c r="DI32" s="409">
        <f t="shared" si="231"/>
        <v>-87.766666666666666</v>
      </c>
      <c r="DJ32" s="410">
        <f t="shared" si="240"/>
        <v>147.23333333333335</v>
      </c>
      <c r="DK32" s="410">
        <f t="shared" si="232"/>
        <v>147.23333333333335</v>
      </c>
      <c r="DL32" s="410">
        <f t="shared" si="241"/>
        <v>147.23333333333335</v>
      </c>
      <c r="DM32" s="410">
        <f t="shared" si="242"/>
        <v>147.23333333333335</v>
      </c>
      <c r="DN32" s="410">
        <f t="shared" si="243"/>
        <v>147.23333333333335</v>
      </c>
      <c r="DO32" s="410">
        <f t="shared" si="244"/>
        <v>147.23333333333335</v>
      </c>
      <c r="DP32" s="410">
        <f t="shared" si="245"/>
        <v>147.23333333333335</v>
      </c>
      <c r="DQ32" s="410">
        <f t="shared" si="246"/>
        <v>147.23333333333335</v>
      </c>
      <c r="DR32" s="411">
        <f t="shared" si="247"/>
        <v>147.23333333333335</v>
      </c>
      <c r="DS32" s="66"/>
    </row>
    <row r="33" spans="1:123" s="355" customFormat="1">
      <c r="A33" s="417">
        <f t="shared" si="234"/>
        <v>11</v>
      </c>
      <c r="B33" s="627" t="str">
        <f t="shared" si="186"/>
        <v>80 CEI</v>
      </c>
      <c r="C33" s="360">
        <v>147</v>
      </c>
      <c r="D33" s="361" t="s">
        <v>1167</v>
      </c>
      <c r="E33" s="362" t="s">
        <v>1168</v>
      </c>
      <c r="F33" s="372" t="s">
        <v>1920</v>
      </c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6">
        <v>0.35416666666666669</v>
      </c>
      <c r="X33" s="337" t="str">
        <f t="shared" si="187"/>
        <v>10</v>
      </c>
      <c r="Y33" s="337" t="str">
        <f t="shared" si="188"/>
        <v>09</v>
      </c>
      <c r="Z33" s="337" t="str">
        <f t="shared" si="189"/>
        <v>33</v>
      </c>
      <c r="AA33" s="363" t="s">
        <v>2004</v>
      </c>
      <c r="AB33" s="339" t="str">
        <f t="shared" si="190"/>
        <v>10:09:33</v>
      </c>
      <c r="AC33" s="337" t="str">
        <f t="shared" si="191"/>
        <v>10</v>
      </c>
      <c r="AD33" s="337" t="str">
        <f t="shared" si="192"/>
        <v>12</v>
      </c>
      <c r="AE33" s="337" t="str">
        <f t="shared" si="193"/>
        <v>15</v>
      </c>
      <c r="AF33" s="364" t="s">
        <v>2005</v>
      </c>
      <c r="AG33" s="339" t="str">
        <f t="shared" si="194"/>
        <v>10:12:15</v>
      </c>
      <c r="AH33" s="340">
        <f t="shared" si="195"/>
        <v>6.9131944444444482E-2</v>
      </c>
      <c r="AI33" s="340">
        <f t="shared" si="196"/>
        <v>1.87499999999996E-3</v>
      </c>
      <c r="AJ33" s="340">
        <f t="shared" si="197"/>
        <v>7.1006944444444442E-2</v>
      </c>
      <c r="AK33" s="341">
        <f t="shared" si="198"/>
        <v>18.08136614766449</v>
      </c>
      <c r="AL33" s="341">
        <f t="shared" si="199"/>
        <v>17.603911980440099</v>
      </c>
      <c r="AM33" s="342">
        <f t="shared" si="200"/>
        <v>0.44600694444444444</v>
      </c>
      <c r="AN33" s="337" t="str">
        <f t="shared" si="201"/>
        <v>12</v>
      </c>
      <c r="AO33" s="337" t="str">
        <f t="shared" si="202"/>
        <v>18</v>
      </c>
      <c r="AP33" s="337" t="str">
        <f t="shared" si="203"/>
        <v>45</v>
      </c>
      <c r="AQ33" s="338" t="s">
        <v>2006</v>
      </c>
      <c r="AR33" s="339" t="str">
        <f t="shared" si="204"/>
        <v>12:18:45</v>
      </c>
      <c r="AS33" s="337" t="str">
        <f t="shared" si="205"/>
        <v>12</v>
      </c>
      <c r="AT33" s="337" t="str">
        <f t="shared" si="206"/>
        <v>26</v>
      </c>
      <c r="AU33" s="337" t="str">
        <f t="shared" si="207"/>
        <v>05</v>
      </c>
      <c r="AV33" s="338" t="s">
        <v>2007</v>
      </c>
      <c r="AW33" s="339" t="str">
        <f t="shared" si="208"/>
        <v>12:26:05</v>
      </c>
      <c r="AX33" s="365">
        <f t="shared" si="209"/>
        <v>6.7013888888888928E-2</v>
      </c>
      <c r="AY33" s="366">
        <f t="shared" si="210"/>
        <v>5.0925925925925375E-3</v>
      </c>
      <c r="AZ33" s="366">
        <f t="shared" si="211"/>
        <v>7.2106481481481466E-2</v>
      </c>
      <c r="BA33" s="341">
        <f t="shared" si="212"/>
        <v>18.652849740932641</v>
      </c>
      <c r="BB33" s="341">
        <f t="shared" si="213"/>
        <v>17.335473515248797</v>
      </c>
      <c r="BC33" s="335"/>
      <c r="BD33" s="335"/>
      <c r="BE33" s="335"/>
      <c r="BF33" s="335"/>
      <c r="BG33" s="335"/>
      <c r="BH33" s="335"/>
      <c r="BI33" s="335"/>
      <c r="BJ33" s="335"/>
      <c r="BK33" s="335"/>
      <c r="BL33" s="367"/>
      <c r="BM33" s="335"/>
      <c r="BN33" s="335"/>
      <c r="BO33" s="335"/>
      <c r="BP33" s="335"/>
      <c r="BQ33" s="335"/>
      <c r="BR33" s="335"/>
      <c r="BS33" s="335"/>
      <c r="BT33" s="335"/>
      <c r="BU33" s="335"/>
      <c r="BV33" s="335"/>
      <c r="BW33" s="335"/>
      <c r="BX33" s="335"/>
      <c r="BY33" s="335"/>
      <c r="BZ33" s="335"/>
      <c r="CA33" s="335"/>
      <c r="CB33" s="335"/>
      <c r="CC33" s="335"/>
      <c r="CD33" s="335"/>
      <c r="CE33" s="335"/>
      <c r="CF33" s="335"/>
      <c r="CG33" s="335"/>
      <c r="CH33" s="335"/>
      <c r="CI33" s="323">
        <f t="shared" si="214"/>
        <v>0.5458912037037037</v>
      </c>
      <c r="CJ33" s="337" t="str">
        <f t="shared" si="215"/>
        <v/>
      </c>
      <c r="CK33" s="337" t="str">
        <f t="shared" si="216"/>
        <v/>
      </c>
      <c r="CL33" s="337" t="str">
        <f t="shared" si="217"/>
        <v/>
      </c>
      <c r="CM33" s="338"/>
      <c r="CN33" s="339"/>
      <c r="CO33" s="337"/>
      <c r="CP33" s="337"/>
      <c r="CQ33" s="337"/>
      <c r="CR33" s="338"/>
      <c r="CS33" s="339"/>
      <c r="CT33" s="366"/>
      <c r="CU33" s="366"/>
      <c r="CV33" s="366"/>
      <c r="CW33" s="341"/>
      <c r="CX33" s="341"/>
      <c r="CY33" s="346"/>
      <c r="CZ33" s="356"/>
      <c r="DA33" s="347"/>
      <c r="DB33" s="348"/>
      <c r="DC33" s="348"/>
      <c r="DD33" s="349"/>
      <c r="DE33" s="350"/>
      <c r="DF33" s="351"/>
      <c r="DG33" s="351"/>
      <c r="DH33" s="352"/>
      <c r="DI33" s="352"/>
      <c r="DJ33" s="353"/>
      <c r="DK33" s="353"/>
      <c r="DL33" s="353"/>
      <c r="DM33" s="353"/>
      <c r="DN33" s="353"/>
      <c r="DO33" s="353"/>
      <c r="DP33" s="353"/>
      <c r="DQ33" s="353"/>
      <c r="DR33" s="354"/>
    </row>
    <row r="34" spans="1:123" s="355" customFormat="1">
      <c r="A34" s="417">
        <f t="shared" si="234"/>
        <v>12</v>
      </c>
      <c r="B34" s="627" t="str">
        <f t="shared" si="186"/>
        <v>80 CEI</v>
      </c>
      <c r="C34" s="360">
        <v>195</v>
      </c>
      <c r="D34" s="361" t="s">
        <v>1171</v>
      </c>
      <c r="E34" s="362" t="s">
        <v>1016</v>
      </c>
      <c r="F34" s="372" t="s">
        <v>51</v>
      </c>
      <c r="G34" s="335"/>
      <c r="H34" s="335"/>
      <c r="I34" s="335"/>
      <c r="J34" s="335"/>
      <c r="K34" s="628"/>
      <c r="L34" s="394"/>
      <c r="M34" s="392"/>
      <c r="N34" s="392"/>
      <c r="O34" s="392"/>
      <c r="P34" s="629"/>
      <c r="Q34" s="335"/>
      <c r="R34" s="335"/>
      <c r="S34" s="335"/>
      <c r="T34" s="335"/>
      <c r="U34" s="335"/>
      <c r="V34" s="335"/>
      <c r="W34" s="336">
        <v>0.35416666666666669</v>
      </c>
      <c r="X34" s="337" t="str">
        <f t="shared" si="187"/>
        <v>10</v>
      </c>
      <c r="Y34" s="337" t="str">
        <f t="shared" si="188"/>
        <v>41</v>
      </c>
      <c r="Z34" s="337" t="str">
        <f t="shared" si="189"/>
        <v>39</v>
      </c>
      <c r="AA34" s="363" t="s">
        <v>1997</v>
      </c>
      <c r="AB34" s="339" t="str">
        <f t="shared" si="190"/>
        <v>10:41:39</v>
      </c>
      <c r="AC34" s="337" t="str">
        <f t="shared" si="191"/>
        <v>10</v>
      </c>
      <c r="AD34" s="337" t="str">
        <f t="shared" si="192"/>
        <v>47</v>
      </c>
      <c r="AE34" s="337" t="str">
        <f t="shared" si="193"/>
        <v>03</v>
      </c>
      <c r="AF34" s="364" t="s">
        <v>1998</v>
      </c>
      <c r="AG34" s="339" t="str">
        <f t="shared" si="194"/>
        <v>10:47:03</v>
      </c>
      <c r="AH34" s="340">
        <f t="shared" si="195"/>
        <v>9.1423611111111081E-2</v>
      </c>
      <c r="AI34" s="340">
        <f t="shared" si="196"/>
        <v>3.7499999999999756E-3</v>
      </c>
      <c r="AJ34" s="340">
        <f t="shared" si="197"/>
        <v>9.5173611111111056E-2</v>
      </c>
      <c r="AK34" s="341">
        <f t="shared" si="198"/>
        <v>13.672616786935057</v>
      </c>
      <c r="AL34" s="341">
        <f t="shared" si="199"/>
        <v>13.133892739875957</v>
      </c>
      <c r="AM34" s="342">
        <f t="shared" si="200"/>
        <v>0.47017361111111106</v>
      </c>
      <c r="AN34" s="337" t="str">
        <f t="shared" si="201"/>
        <v>14</v>
      </c>
      <c r="AO34" s="337" t="str">
        <f t="shared" si="202"/>
        <v>21</v>
      </c>
      <c r="AP34" s="337" t="str">
        <f t="shared" si="203"/>
        <v>25</v>
      </c>
      <c r="AQ34" s="338" t="s">
        <v>1999</v>
      </c>
      <c r="AR34" s="339" t="str">
        <f t="shared" si="204"/>
        <v>14:21:25</v>
      </c>
      <c r="AS34" s="337" t="str">
        <f t="shared" si="205"/>
        <v>14</v>
      </c>
      <c r="AT34" s="337" t="str">
        <f t="shared" si="206"/>
        <v>32</v>
      </c>
      <c r="AU34" s="337" t="str">
        <f t="shared" si="207"/>
        <v>19</v>
      </c>
      <c r="AV34" s="338" t="s">
        <v>2000</v>
      </c>
      <c r="AW34" s="339" t="str">
        <f t="shared" si="208"/>
        <v>14:32:19</v>
      </c>
      <c r="AX34" s="365">
        <f t="shared" si="209"/>
        <v>0.12803240740740746</v>
      </c>
      <c r="AY34" s="366">
        <f t="shared" si="210"/>
        <v>7.5694444444444065E-3</v>
      </c>
      <c r="AZ34" s="366">
        <f t="shared" si="211"/>
        <v>0.13560185185185186</v>
      </c>
      <c r="BA34" s="341">
        <f t="shared" si="212"/>
        <v>9.7631531368649416</v>
      </c>
      <c r="BB34" s="341">
        <f t="shared" si="213"/>
        <v>9.2181631956299075</v>
      </c>
      <c r="BC34" s="369"/>
      <c r="BD34" s="335"/>
      <c r="BE34" s="335"/>
      <c r="BF34" s="335"/>
      <c r="BG34" s="335"/>
      <c r="BH34" s="335"/>
      <c r="BI34" s="335"/>
      <c r="BJ34" s="335"/>
      <c r="BK34" s="335"/>
      <c r="BL34" s="367"/>
      <c r="BM34" s="335"/>
      <c r="BN34" s="335"/>
      <c r="BO34" s="335"/>
      <c r="BP34" s="335"/>
      <c r="BQ34" s="335"/>
      <c r="BR34" s="335"/>
      <c r="BS34" s="335"/>
      <c r="BT34" s="335"/>
      <c r="BU34" s="335"/>
      <c r="BV34" s="335"/>
      <c r="BW34" s="335"/>
      <c r="BX34" s="335"/>
      <c r="BY34" s="335"/>
      <c r="BZ34" s="335"/>
      <c r="CA34" s="335"/>
      <c r="CB34" s="335"/>
      <c r="CC34" s="335"/>
      <c r="CD34" s="335"/>
      <c r="CE34" s="335"/>
      <c r="CF34" s="335"/>
      <c r="CG34" s="335"/>
      <c r="CH34" s="335"/>
      <c r="CI34" s="323">
        <f t="shared" si="214"/>
        <v>0.63355324074074071</v>
      </c>
      <c r="CJ34" s="337" t="str">
        <f t="shared" si="215"/>
        <v/>
      </c>
      <c r="CK34" s="337" t="str">
        <f t="shared" si="216"/>
        <v/>
      </c>
      <c r="CL34" s="337" t="str">
        <f t="shared" si="217"/>
        <v/>
      </c>
      <c r="CM34" s="338"/>
      <c r="CN34" s="339"/>
      <c r="CO34" s="337"/>
      <c r="CP34" s="337"/>
      <c r="CQ34" s="337"/>
      <c r="CR34" s="338"/>
      <c r="CS34" s="339"/>
      <c r="CT34" s="366"/>
      <c r="CU34" s="366"/>
      <c r="CV34" s="366"/>
      <c r="CW34" s="341"/>
      <c r="CX34" s="341"/>
      <c r="CY34" s="346"/>
      <c r="CZ34" s="356"/>
      <c r="DA34" s="347"/>
      <c r="DB34" s="348"/>
      <c r="DC34" s="348"/>
      <c r="DD34" s="349"/>
      <c r="DE34" s="350"/>
      <c r="DF34" s="351"/>
      <c r="DG34" s="351"/>
      <c r="DH34" s="352"/>
      <c r="DI34" s="352"/>
      <c r="DJ34" s="353"/>
      <c r="DK34" s="353"/>
      <c r="DL34" s="353"/>
      <c r="DM34" s="353"/>
      <c r="DN34" s="353"/>
      <c r="DO34" s="353"/>
      <c r="DP34" s="353"/>
      <c r="DQ34" s="353"/>
      <c r="DR34" s="354"/>
    </row>
    <row r="35" spans="1:123" s="355" customFormat="1">
      <c r="A35" s="417">
        <f t="shared" si="234"/>
        <v>13</v>
      </c>
      <c r="B35" s="627" t="str">
        <f t="shared" si="186"/>
        <v>80 CEI</v>
      </c>
      <c r="C35" s="370">
        <v>403</v>
      </c>
      <c r="D35" s="361" t="s">
        <v>415</v>
      </c>
      <c r="E35" s="371" t="s">
        <v>344</v>
      </c>
      <c r="F35" s="372" t="s">
        <v>1920</v>
      </c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6">
        <v>0.35416666666666669</v>
      </c>
      <c r="X35" s="337" t="str">
        <f t="shared" si="187"/>
        <v>09</v>
      </c>
      <c r="Y35" s="337" t="str">
        <f t="shared" si="188"/>
        <v>52</v>
      </c>
      <c r="Z35" s="337" t="str">
        <f t="shared" si="189"/>
        <v>23</v>
      </c>
      <c r="AA35" s="363" t="s">
        <v>2015</v>
      </c>
      <c r="AB35" s="339" t="str">
        <f t="shared" si="190"/>
        <v>09:52:23</v>
      </c>
      <c r="AC35" s="337" t="str">
        <f t="shared" si="191"/>
        <v>10</v>
      </c>
      <c r="AD35" s="337" t="str">
        <f t="shared" si="192"/>
        <v>03</v>
      </c>
      <c r="AE35" s="337" t="str">
        <f t="shared" si="193"/>
        <v>24</v>
      </c>
      <c r="AF35" s="364" t="s">
        <v>2016</v>
      </c>
      <c r="AG35" s="339" t="str">
        <f t="shared" si="194"/>
        <v>10:03:24</v>
      </c>
      <c r="AH35" s="340">
        <f t="shared" si="195"/>
        <v>5.7210648148148135E-2</v>
      </c>
      <c r="AI35" s="340">
        <f t="shared" si="196"/>
        <v>7.6504629629629561E-3</v>
      </c>
      <c r="AJ35" s="340">
        <f t="shared" si="197"/>
        <v>6.4861111111111092E-2</v>
      </c>
      <c r="AK35" s="341">
        <f t="shared" si="198"/>
        <v>21.849079506372647</v>
      </c>
      <c r="AL35" s="341">
        <f t="shared" si="199"/>
        <v>19.271948608137045</v>
      </c>
      <c r="AM35" s="342">
        <f t="shared" si="200"/>
        <v>0.43986111111111109</v>
      </c>
      <c r="AN35" s="337" t="str">
        <f t="shared" si="201"/>
        <v/>
      </c>
      <c r="AO35" s="337" t="str">
        <f t="shared" si="202"/>
        <v/>
      </c>
      <c r="AP35" s="337" t="str">
        <f t="shared" si="203"/>
        <v/>
      </c>
      <c r="AQ35" s="338"/>
      <c r="AR35" s="339" t="str">
        <f t="shared" si="204"/>
        <v>::</v>
      </c>
      <c r="AS35" s="337" t="str">
        <f t="shared" si="205"/>
        <v/>
      </c>
      <c r="AT35" s="337" t="str">
        <f t="shared" si="206"/>
        <v/>
      </c>
      <c r="AU35" s="337" t="str">
        <f t="shared" si="207"/>
        <v/>
      </c>
      <c r="AV35" s="338"/>
      <c r="AW35" s="339"/>
      <c r="AX35" s="365"/>
      <c r="AY35" s="366"/>
      <c r="AZ35" s="366"/>
      <c r="BA35" s="341"/>
      <c r="BB35" s="341"/>
      <c r="BC35" s="335"/>
      <c r="BD35" s="335"/>
      <c r="BE35" s="335"/>
      <c r="BF35" s="335"/>
      <c r="BG35" s="335"/>
      <c r="BH35" s="335"/>
      <c r="BI35" s="335"/>
      <c r="BJ35" s="335"/>
      <c r="BK35" s="335"/>
      <c r="BL35" s="367"/>
      <c r="BM35" s="335"/>
      <c r="BN35" s="335"/>
      <c r="BO35" s="335"/>
      <c r="BP35" s="335"/>
      <c r="BQ35" s="335"/>
      <c r="BR35" s="335"/>
      <c r="BS35" s="335"/>
      <c r="BT35" s="335"/>
      <c r="BU35" s="335"/>
      <c r="BV35" s="335"/>
      <c r="BW35" s="335"/>
      <c r="BX35" s="335"/>
      <c r="BY35" s="335"/>
      <c r="BZ35" s="335"/>
      <c r="CA35" s="335"/>
      <c r="CB35" s="335"/>
      <c r="CC35" s="335"/>
      <c r="CD35" s="335"/>
      <c r="CE35" s="335"/>
      <c r="CF35" s="335"/>
      <c r="CG35" s="335"/>
      <c r="CH35" s="335"/>
      <c r="CI35" s="323"/>
      <c r="CJ35" s="337" t="str">
        <f t="shared" si="215"/>
        <v/>
      </c>
      <c r="CK35" s="337" t="str">
        <f t="shared" si="216"/>
        <v/>
      </c>
      <c r="CL35" s="337" t="str">
        <f t="shared" si="217"/>
        <v/>
      </c>
      <c r="CM35" s="338"/>
      <c r="CN35" s="339"/>
      <c r="CO35" s="337"/>
      <c r="CP35" s="337"/>
      <c r="CQ35" s="337"/>
      <c r="CR35" s="338"/>
      <c r="CS35" s="339"/>
      <c r="CT35" s="366"/>
      <c r="CU35" s="366"/>
      <c r="CV35" s="366"/>
      <c r="CW35" s="341"/>
      <c r="CX35" s="341"/>
      <c r="CY35" s="346"/>
      <c r="CZ35" s="356"/>
      <c r="DA35" s="347"/>
      <c r="DB35" s="348"/>
      <c r="DC35" s="348"/>
      <c r="DD35" s="349"/>
      <c r="DE35" s="350"/>
      <c r="DF35" s="351"/>
      <c r="DG35" s="351"/>
      <c r="DH35" s="352"/>
      <c r="DI35" s="352"/>
      <c r="DJ35" s="353"/>
      <c r="DK35" s="353"/>
      <c r="DL35" s="353"/>
      <c r="DM35" s="353"/>
      <c r="DN35" s="353"/>
      <c r="DO35" s="353"/>
      <c r="DP35" s="353"/>
      <c r="DQ35" s="353"/>
      <c r="DR35" s="354"/>
    </row>
    <row r="36" spans="1:123" s="355" customFormat="1">
      <c r="A36" s="417">
        <f t="shared" si="234"/>
        <v>14</v>
      </c>
      <c r="B36" s="627" t="str">
        <f t="shared" si="186"/>
        <v>80 CEI</v>
      </c>
      <c r="C36" s="630">
        <v>422</v>
      </c>
      <c r="D36" s="361" t="s">
        <v>1175</v>
      </c>
      <c r="E36" s="371" t="s">
        <v>589</v>
      </c>
      <c r="F36" s="372" t="s">
        <v>1916</v>
      </c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>
        <v>0.35416666666666669</v>
      </c>
      <c r="X36" s="337" t="str">
        <f t="shared" si="187"/>
        <v>10</v>
      </c>
      <c r="Y36" s="337" t="str">
        <f t="shared" si="188"/>
        <v>02</v>
      </c>
      <c r="Z36" s="337" t="str">
        <f t="shared" si="189"/>
        <v>40</v>
      </c>
      <c r="AA36" s="363" t="s">
        <v>2011</v>
      </c>
      <c r="AB36" s="339" t="str">
        <f t="shared" si="190"/>
        <v>10:02:40</v>
      </c>
      <c r="AC36" s="337" t="str">
        <f t="shared" si="191"/>
        <v>10</v>
      </c>
      <c r="AD36" s="337" t="str">
        <f t="shared" si="192"/>
        <v>13</v>
      </c>
      <c r="AE36" s="337" t="str">
        <f t="shared" si="193"/>
        <v>20</v>
      </c>
      <c r="AF36" s="364" t="s">
        <v>2012</v>
      </c>
      <c r="AG36" s="339" t="str">
        <f t="shared" si="194"/>
        <v>10:13:20</v>
      </c>
      <c r="AH36" s="340">
        <f t="shared" si="195"/>
        <v>6.4351851851851827E-2</v>
      </c>
      <c r="AI36" s="340">
        <f t="shared" si="196"/>
        <v>7.4074074074073626E-3</v>
      </c>
      <c r="AJ36" s="340">
        <f t="shared" si="197"/>
        <v>7.1759259259259189E-2</v>
      </c>
      <c r="AK36" s="341">
        <f t="shared" si="198"/>
        <v>19.42446043165468</v>
      </c>
      <c r="AL36" s="341">
        <f t="shared" si="199"/>
        <v>17.419354838709676</v>
      </c>
      <c r="AM36" s="342">
        <f t="shared" si="200"/>
        <v>0.44675925925925919</v>
      </c>
      <c r="AN36" s="337" t="str">
        <f t="shared" si="201"/>
        <v/>
      </c>
      <c r="AO36" s="337" t="str">
        <f t="shared" si="202"/>
        <v/>
      </c>
      <c r="AP36" s="337" t="str">
        <f t="shared" si="203"/>
        <v/>
      </c>
      <c r="AQ36" s="338"/>
      <c r="AR36" s="339" t="str">
        <f t="shared" si="204"/>
        <v>::</v>
      </c>
      <c r="AS36" s="337" t="str">
        <f t="shared" si="205"/>
        <v/>
      </c>
      <c r="AT36" s="337" t="str">
        <f t="shared" si="206"/>
        <v/>
      </c>
      <c r="AU36" s="337" t="str">
        <f t="shared" si="207"/>
        <v/>
      </c>
      <c r="AV36" s="338"/>
      <c r="AW36" s="339"/>
      <c r="AX36" s="365"/>
      <c r="AY36" s="366"/>
      <c r="AZ36" s="366"/>
      <c r="BA36" s="341"/>
      <c r="BB36" s="341"/>
      <c r="BC36" s="369"/>
      <c r="BD36" s="335"/>
      <c r="BE36" s="335"/>
      <c r="BF36" s="335"/>
      <c r="BG36" s="335"/>
      <c r="BH36" s="335"/>
      <c r="BI36" s="335"/>
      <c r="BJ36" s="335"/>
      <c r="BK36" s="335"/>
      <c r="BL36" s="367"/>
      <c r="BM36" s="335"/>
      <c r="BN36" s="335"/>
      <c r="BO36" s="335"/>
      <c r="BP36" s="335"/>
      <c r="BQ36" s="335"/>
      <c r="BR36" s="335"/>
      <c r="BS36" s="335"/>
      <c r="BT36" s="335"/>
      <c r="BU36" s="335"/>
      <c r="BV36" s="335"/>
      <c r="BW36" s="335"/>
      <c r="BX36" s="335"/>
      <c r="BY36" s="335"/>
      <c r="BZ36" s="335"/>
      <c r="CA36" s="335"/>
      <c r="CB36" s="631"/>
      <c r="CC36" s="335"/>
      <c r="CD36" s="335"/>
      <c r="CE36" s="335"/>
      <c r="CF36" s="335"/>
      <c r="CG36" s="335"/>
      <c r="CH36" s="335"/>
      <c r="CI36" s="323"/>
      <c r="CJ36" s="337" t="str">
        <f t="shared" si="215"/>
        <v/>
      </c>
      <c r="CK36" s="337" t="str">
        <f t="shared" si="216"/>
        <v/>
      </c>
      <c r="CL36" s="337" t="str">
        <f t="shared" si="217"/>
        <v/>
      </c>
      <c r="CM36" s="338"/>
      <c r="CN36" s="339"/>
      <c r="CO36" s="337"/>
      <c r="CP36" s="337"/>
      <c r="CQ36" s="337"/>
      <c r="CR36" s="338"/>
      <c r="CS36" s="339"/>
      <c r="CT36" s="366"/>
      <c r="CU36" s="366"/>
      <c r="CV36" s="366"/>
      <c r="CW36" s="341"/>
      <c r="CX36" s="341"/>
      <c r="CY36" s="346"/>
      <c r="CZ36" s="356"/>
      <c r="DA36" s="347"/>
      <c r="DB36" s="348"/>
      <c r="DC36" s="348"/>
      <c r="DD36" s="349"/>
      <c r="DE36" s="350"/>
      <c r="DF36" s="351"/>
      <c r="DG36" s="351"/>
      <c r="DH36" s="352"/>
      <c r="DI36" s="352"/>
      <c r="DJ36" s="353"/>
      <c r="DK36" s="353"/>
      <c r="DL36" s="353"/>
      <c r="DM36" s="353"/>
      <c r="DN36" s="353"/>
      <c r="DO36" s="353"/>
      <c r="DP36" s="353"/>
      <c r="DQ36" s="353"/>
      <c r="DR36" s="354"/>
    </row>
    <row r="37" spans="1:123" s="355" customFormat="1">
      <c r="A37" s="417">
        <f t="shared" si="234"/>
        <v>15</v>
      </c>
      <c r="B37" s="627" t="str">
        <f t="shared" si="186"/>
        <v>80 CEI</v>
      </c>
      <c r="C37" s="370">
        <v>424</v>
      </c>
      <c r="D37" s="361" t="s">
        <v>1176</v>
      </c>
      <c r="E37" s="371" t="s">
        <v>1177</v>
      </c>
      <c r="F37" s="372" t="s">
        <v>2008</v>
      </c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6">
        <v>0.35416666666666669</v>
      </c>
      <c r="X37" s="337" t="str">
        <f t="shared" si="187"/>
        <v>10</v>
      </c>
      <c r="Y37" s="337" t="str">
        <f t="shared" si="188"/>
        <v>05</v>
      </c>
      <c r="Z37" s="337" t="str">
        <f t="shared" si="189"/>
        <v>56</v>
      </c>
      <c r="AA37" s="363" t="s">
        <v>2009</v>
      </c>
      <c r="AB37" s="339" t="str">
        <f t="shared" si="190"/>
        <v>10:05:56</v>
      </c>
      <c r="AC37" s="337" t="str">
        <f t="shared" si="191"/>
        <v>10</v>
      </c>
      <c r="AD37" s="337" t="str">
        <f t="shared" si="192"/>
        <v>17</v>
      </c>
      <c r="AE37" s="337" t="str">
        <f t="shared" si="193"/>
        <v>17</v>
      </c>
      <c r="AF37" s="364" t="s">
        <v>2010</v>
      </c>
      <c r="AG37" s="339" t="str">
        <f t="shared" si="194"/>
        <v>10:17:17</v>
      </c>
      <c r="AH37" s="340">
        <f t="shared" si="195"/>
        <v>6.662037037037033E-2</v>
      </c>
      <c r="AI37" s="340">
        <f t="shared" si="196"/>
        <v>7.8819444444444553E-3</v>
      </c>
      <c r="AJ37" s="340">
        <f t="shared" si="197"/>
        <v>7.4502314814814785E-2</v>
      </c>
      <c r="AK37" s="341">
        <f t="shared" si="198"/>
        <v>18.763029881862401</v>
      </c>
      <c r="AL37" s="341">
        <f t="shared" si="199"/>
        <v>16.778002174926208</v>
      </c>
      <c r="AM37" s="342">
        <f t="shared" si="200"/>
        <v>0.44950231481481479</v>
      </c>
      <c r="AN37" s="337" t="str">
        <f t="shared" si="201"/>
        <v/>
      </c>
      <c r="AO37" s="337" t="str">
        <f t="shared" si="202"/>
        <v/>
      </c>
      <c r="AP37" s="337" t="str">
        <f t="shared" si="203"/>
        <v/>
      </c>
      <c r="AQ37" s="338"/>
      <c r="AR37" s="339" t="str">
        <f t="shared" si="204"/>
        <v>::</v>
      </c>
      <c r="AS37" s="337" t="str">
        <f t="shared" si="205"/>
        <v/>
      </c>
      <c r="AT37" s="337" t="str">
        <f t="shared" si="206"/>
        <v/>
      </c>
      <c r="AU37" s="337" t="str">
        <f t="shared" si="207"/>
        <v/>
      </c>
      <c r="AV37" s="338"/>
      <c r="AW37" s="339"/>
      <c r="AX37" s="365"/>
      <c r="AY37" s="366"/>
      <c r="AZ37" s="366"/>
      <c r="BA37" s="341"/>
      <c r="BB37" s="341"/>
      <c r="BC37" s="335"/>
      <c r="BD37" s="335"/>
      <c r="BE37" s="335"/>
      <c r="BF37" s="335"/>
      <c r="BG37" s="335"/>
      <c r="BH37" s="335"/>
      <c r="BI37" s="335"/>
      <c r="BJ37" s="335"/>
      <c r="BK37" s="335"/>
      <c r="BL37" s="367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  <c r="CB37" s="335"/>
      <c r="CC37" s="335"/>
      <c r="CD37" s="335"/>
      <c r="CE37" s="335"/>
      <c r="CF37" s="335"/>
      <c r="CG37" s="335"/>
      <c r="CH37" s="335"/>
      <c r="CI37" s="323"/>
      <c r="CJ37" s="337" t="str">
        <f t="shared" si="215"/>
        <v/>
      </c>
      <c r="CK37" s="337" t="str">
        <f t="shared" si="216"/>
        <v/>
      </c>
      <c r="CL37" s="337" t="str">
        <f t="shared" si="217"/>
        <v/>
      </c>
      <c r="CM37" s="338"/>
      <c r="CN37" s="339"/>
      <c r="CO37" s="337"/>
      <c r="CP37" s="337"/>
      <c r="CQ37" s="337"/>
      <c r="CR37" s="338"/>
      <c r="CS37" s="339"/>
      <c r="CT37" s="366"/>
      <c r="CU37" s="366"/>
      <c r="CV37" s="366"/>
      <c r="CW37" s="341"/>
      <c r="CX37" s="341"/>
      <c r="CY37" s="346"/>
      <c r="CZ37" s="356"/>
      <c r="DA37" s="347"/>
      <c r="DB37" s="348"/>
      <c r="DC37" s="348"/>
      <c r="DD37" s="349"/>
      <c r="DE37" s="350"/>
      <c r="DF37" s="351"/>
      <c r="DG37" s="351"/>
      <c r="DH37" s="352"/>
      <c r="DI37" s="352"/>
      <c r="DJ37" s="353"/>
      <c r="DK37" s="353"/>
      <c r="DL37" s="353"/>
      <c r="DM37" s="353"/>
      <c r="DN37" s="353"/>
      <c r="DO37" s="353"/>
      <c r="DP37" s="353"/>
      <c r="DQ37" s="353"/>
      <c r="DR37" s="354"/>
    </row>
    <row r="38" spans="1:123" s="355" customFormat="1">
      <c r="A38" s="417">
        <f t="shared" si="234"/>
        <v>16</v>
      </c>
      <c r="B38" s="627" t="str">
        <f t="shared" si="186"/>
        <v>80 CEI</v>
      </c>
      <c r="C38" s="360">
        <v>417</v>
      </c>
      <c r="D38" s="361" t="s">
        <v>1990</v>
      </c>
      <c r="E38" s="362" t="s">
        <v>1178</v>
      </c>
      <c r="F38" s="360" t="s">
        <v>1920</v>
      </c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6">
        <v>0.35416666666666702</v>
      </c>
      <c r="X38" s="337" t="str">
        <f t="shared" si="187"/>
        <v>10</v>
      </c>
      <c r="Y38" s="337" t="str">
        <f t="shared" si="188"/>
        <v>05</v>
      </c>
      <c r="Z38" s="337" t="str">
        <f t="shared" si="189"/>
        <v>50</v>
      </c>
      <c r="AA38" s="363" t="s">
        <v>1991</v>
      </c>
      <c r="AB38" s="339" t="str">
        <f t="shared" si="190"/>
        <v>10:05:50</v>
      </c>
      <c r="AC38" s="337" t="str">
        <f t="shared" si="191"/>
        <v>10</v>
      </c>
      <c r="AD38" s="337" t="str">
        <f t="shared" si="192"/>
        <v>12</v>
      </c>
      <c r="AE38" s="337" t="str">
        <f t="shared" si="193"/>
        <v>40</v>
      </c>
      <c r="AF38" s="364" t="s">
        <v>1992</v>
      </c>
      <c r="AG38" s="339" t="str">
        <f t="shared" si="194"/>
        <v>10:12:40</v>
      </c>
      <c r="AH38" s="340">
        <f t="shared" si="195"/>
        <v>6.6550925925925541E-2</v>
      </c>
      <c r="AI38" s="340">
        <f t="shared" si="196"/>
        <v>4.745370370370372E-3</v>
      </c>
      <c r="AJ38" s="340">
        <f t="shared" si="197"/>
        <v>7.1296296296295913E-2</v>
      </c>
      <c r="AK38" s="341">
        <f t="shared" si="198"/>
        <v>18.782608695652172</v>
      </c>
      <c r="AL38" s="341">
        <f t="shared" si="199"/>
        <v>17.532467532467532</v>
      </c>
      <c r="AM38" s="342">
        <f t="shared" si="200"/>
        <v>0.44629629629629625</v>
      </c>
      <c r="AN38" s="337" t="str">
        <f t="shared" si="201"/>
        <v>12</v>
      </c>
      <c r="AO38" s="337" t="str">
        <f t="shared" si="202"/>
        <v>14</v>
      </c>
      <c r="AP38" s="337" t="str">
        <f t="shared" si="203"/>
        <v>48</v>
      </c>
      <c r="AQ38" s="338" t="s">
        <v>1993</v>
      </c>
      <c r="AR38" s="339" t="str">
        <f t="shared" si="204"/>
        <v>12:14:48</v>
      </c>
      <c r="AS38" s="337" t="str">
        <f t="shared" si="205"/>
        <v>12</v>
      </c>
      <c r="AT38" s="337" t="str">
        <f t="shared" si="206"/>
        <v>22</v>
      </c>
      <c r="AU38" s="337" t="str">
        <f t="shared" si="207"/>
        <v>26</v>
      </c>
      <c r="AV38" s="338" t="s">
        <v>1994</v>
      </c>
      <c r="AW38" s="339" t="str">
        <f t="shared" si="208"/>
        <v>12:22:26</v>
      </c>
      <c r="AX38" s="366">
        <f t="shared" si="209"/>
        <v>6.3981481481481473E-2</v>
      </c>
      <c r="AY38" s="366">
        <f t="shared" si="210"/>
        <v>5.3009259259260144E-3</v>
      </c>
      <c r="AZ38" s="366">
        <f t="shared" si="211"/>
        <v>6.9282407407407487E-2</v>
      </c>
      <c r="BA38" s="341">
        <f t="shared" si="212"/>
        <v>19.53690303907381</v>
      </c>
      <c r="BB38" s="341">
        <f t="shared" si="213"/>
        <v>18.042098229201471</v>
      </c>
      <c r="BC38" s="335"/>
      <c r="BD38" s="335"/>
      <c r="BE38" s="335"/>
      <c r="BF38" s="335"/>
      <c r="BG38" s="335"/>
      <c r="BH38" s="335"/>
      <c r="BI38" s="335"/>
      <c r="BJ38" s="335"/>
      <c r="BK38" s="335"/>
      <c r="BL38" s="367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23">
        <f t="shared" si="214"/>
        <v>0.54335648148148152</v>
      </c>
      <c r="CJ38" s="337" t="str">
        <f t="shared" si="215"/>
        <v>14</v>
      </c>
      <c r="CK38" s="337" t="str">
        <f t="shared" si="216"/>
        <v>07</v>
      </c>
      <c r="CL38" s="337" t="str">
        <f t="shared" si="217"/>
        <v>41</v>
      </c>
      <c r="CM38" s="338" t="s">
        <v>1995</v>
      </c>
      <c r="CN38" s="339" t="str">
        <f t="shared" si="218"/>
        <v>14:07:41</v>
      </c>
      <c r="CO38" s="337" t="str">
        <f t="shared" si="219"/>
        <v>14</v>
      </c>
      <c r="CP38" s="337" t="str">
        <f t="shared" si="220"/>
        <v>17</v>
      </c>
      <c r="CQ38" s="337" t="str">
        <f t="shared" si="221"/>
        <v>30</v>
      </c>
      <c r="CR38" s="338" t="s">
        <v>1996</v>
      </c>
      <c r="CS38" s="339" t="str">
        <f t="shared" si="222"/>
        <v>14:17:30</v>
      </c>
      <c r="CT38" s="366">
        <f t="shared" si="223"/>
        <v>4.5312499999999978E-2</v>
      </c>
      <c r="CU38" s="366">
        <f t="shared" si="224"/>
        <v>6.817129629629548E-3</v>
      </c>
      <c r="CV38" s="366">
        <f t="shared" si="225"/>
        <v>5.2129629629629526E-2</v>
      </c>
      <c r="CW38" s="341">
        <f t="shared" si="226"/>
        <v>18.390804597701152</v>
      </c>
      <c r="CX38" s="341">
        <f t="shared" si="227"/>
        <v>15.985790408525755</v>
      </c>
      <c r="CY38" s="346"/>
      <c r="CZ38" s="356">
        <f>$DC$60/(MINUTE(DC38)/60+HOUR(DC38)+SECOND(DC38)/3600)</f>
        <v>17.931635639125833</v>
      </c>
      <c r="DA38" s="347"/>
      <c r="DB38" s="348">
        <f t="shared" si="235"/>
        <v>0.17584490740740699</v>
      </c>
      <c r="DC38" s="348">
        <f t="shared" si="236"/>
        <v>0.18589120370370338</v>
      </c>
      <c r="DD38" s="373"/>
      <c r="DE38" s="350"/>
      <c r="DF38" s="351"/>
      <c r="DG38" s="351"/>
      <c r="DH38" s="352"/>
      <c r="DI38" s="352"/>
      <c r="DJ38" s="353"/>
      <c r="DK38" s="353"/>
      <c r="DL38" s="353"/>
      <c r="DM38" s="353"/>
      <c r="DN38" s="353"/>
      <c r="DO38" s="353"/>
      <c r="DP38" s="353"/>
      <c r="DQ38" s="353"/>
      <c r="DR38" s="354"/>
    </row>
    <row r="39" spans="1:123" s="355" customFormat="1">
      <c r="A39" s="417">
        <f t="shared" si="234"/>
        <v>17</v>
      </c>
      <c r="B39" s="627" t="str">
        <f t="shared" si="186"/>
        <v>80 CEI</v>
      </c>
      <c r="C39" s="370">
        <v>58</v>
      </c>
      <c r="D39" s="361" t="s">
        <v>1179</v>
      </c>
      <c r="E39" s="371" t="s">
        <v>1180</v>
      </c>
      <c r="F39" s="372" t="s">
        <v>1920</v>
      </c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6">
        <v>0.35416666666666669</v>
      </c>
      <c r="X39" s="337" t="str">
        <f t="shared" si="187"/>
        <v/>
      </c>
      <c r="Y39" s="337" t="str">
        <f t="shared" si="188"/>
        <v/>
      </c>
      <c r="Z39" s="337" t="str">
        <f t="shared" si="189"/>
        <v/>
      </c>
      <c r="AA39" s="363"/>
      <c r="AB39" s="339" t="str">
        <f t="shared" si="190"/>
        <v>::</v>
      </c>
      <c r="AC39" s="337" t="str">
        <f t="shared" si="191"/>
        <v/>
      </c>
      <c r="AD39" s="337" t="str">
        <f t="shared" si="192"/>
        <v/>
      </c>
      <c r="AE39" s="337" t="str">
        <f t="shared" si="193"/>
        <v/>
      </c>
      <c r="AF39" s="364"/>
      <c r="AG39" s="339"/>
      <c r="AH39" s="340"/>
      <c r="AI39" s="340"/>
      <c r="AJ39" s="340"/>
      <c r="AK39" s="341"/>
      <c r="AL39" s="341"/>
      <c r="AM39" s="342"/>
      <c r="AN39" s="337" t="str">
        <f t="shared" si="201"/>
        <v/>
      </c>
      <c r="AO39" s="337" t="str">
        <f t="shared" si="202"/>
        <v/>
      </c>
      <c r="AP39" s="337" t="str">
        <f t="shared" si="203"/>
        <v/>
      </c>
      <c r="AQ39" s="338"/>
      <c r="AR39" s="339" t="str">
        <f t="shared" si="204"/>
        <v>::</v>
      </c>
      <c r="AS39" s="337" t="str">
        <f t="shared" si="205"/>
        <v/>
      </c>
      <c r="AT39" s="337" t="str">
        <f t="shared" si="206"/>
        <v/>
      </c>
      <c r="AU39" s="337" t="str">
        <f t="shared" si="207"/>
        <v/>
      </c>
      <c r="AV39" s="338"/>
      <c r="AW39" s="339"/>
      <c r="AX39" s="365"/>
      <c r="AY39" s="366"/>
      <c r="AZ39" s="366"/>
      <c r="BA39" s="341"/>
      <c r="BB39" s="341"/>
      <c r="BC39" s="335"/>
      <c r="BD39" s="335"/>
      <c r="BE39" s="335"/>
      <c r="BF39" s="335"/>
      <c r="BG39" s="335"/>
      <c r="BH39" s="335"/>
      <c r="BI39" s="335"/>
      <c r="BJ39" s="335"/>
      <c r="BK39" s="335"/>
      <c r="BL39" s="367"/>
      <c r="BM39" s="335"/>
      <c r="BN39" s="335"/>
      <c r="BO39" s="335"/>
      <c r="BP39" s="335"/>
      <c r="BQ39" s="335"/>
      <c r="BR39" s="335"/>
      <c r="BS39" s="335"/>
      <c r="BT39" s="335"/>
      <c r="BU39" s="335"/>
      <c r="BV39" s="335"/>
      <c r="BW39" s="335"/>
      <c r="BX39" s="335"/>
      <c r="BY39" s="335"/>
      <c r="BZ39" s="335"/>
      <c r="CA39" s="335"/>
      <c r="CB39" s="335"/>
      <c r="CC39" s="335"/>
      <c r="CD39" s="335"/>
      <c r="CE39" s="335"/>
      <c r="CF39" s="335"/>
      <c r="CG39" s="335"/>
      <c r="CH39" s="335"/>
      <c r="CI39" s="323"/>
      <c r="CJ39" s="337"/>
      <c r="CK39" s="337"/>
      <c r="CL39" s="337"/>
      <c r="CM39" s="338"/>
      <c r="CN39" s="339"/>
      <c r="CO39" s="337"/>
      <c r="CP39" s="337"/>
      <c r="CQ39" s="337"/>
      <c r="CR39" s="338"/>
      <c r="CS39" s="339"/>
      <c r="CT39" s="366"/>
      <c r="CU39" s="366"/>
      <c r="CV39" s="366"/>
      <c r="CW39" s="341"/>
      <c r="CX39" s="341"/>
      <c r="CY39" s="346"/>
      <c r="CZ39" s="356"/>
      <c r="DA39" s="347"/>
      <c r="DB39" s="348"/>
      <c r="DC39" s="348"/>
      <c r="DD39" s="349"/>
      <c r="DE39" s="350"/>
      <c r="DF39" s="351"/>
      <c r="DG39" s="351"/>
      <c r="DH39" s="352"/>
      <c r="DI39" s="352"/>
      <c r="DJ39" s="353"/>
      <c r="DK39" s="353"/>
      <c r="DL39" s="353"/>
      <c r="DM39" s="353"/>
      <c r="DN39" s="353"/>
      <c r="DO39" s="353"/>
      <c r="DP39" s="353"/>
      <c r="DQ39" s="353"/>
      <c r="DR39" s="354"/>
    </row>
    <row r="40" spans="1:123" s="355" customFormat="1">
      <c r="A40" s="417">
        <f t="shared" si="234"/>
        <v>18</v>
      </c>
      <c r="B40" s="627" t="str">
        <f t="shared" si="186"/>
        <v>80 CEI</v>
      </c>
      <c r="C40" s="370">
        <v>295</v>
      </c>
      <c r="D40" s="361" t="s">
        <v>2013</v>
      </c>
      <c r="E40" s="371" t="s">
        <v>1007</v>
      </c>
      <c r="F40" s="372" t="s">
        <v>51</v>
      </c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6">
        <v>0.35416666666666602</v>
      </c>
      <c r="X40" s="337"/>
      <c r="Y40" s="337"/>
      <c r="Z40" s="337"/>
      <c r="AA40" s="363" t="s">
        <v>1919</v>
      </c>
      <c r="AB40" s="339"/>
      <c r="AC40" s="337"/>
      <c r="AD40" s="337"/>
      <c r="AE40" s="337"/>
      <c r="AF40" s="364" t="s">
        <v>2014</v>
      </c>
      <c r="AG40" s="339"/>
      <c r="AH40" s="340"/>
      <c r="AI40" s="340"/>
      <c r="AJ40" s="340"/>
      <c r="AK40" s="341"/>
      <c r="AL40" s="341"/>
      <c r="AM40" s="342"/>
      <c r="AN40" s="337"/>
      <c r="AO40" s="337"/>
      <c r="AP40" s="337"/>
      <c r="AQ40" s="338"/>
      <c r="AR40" s="339"/>
      <c r="AS40" s="337"/>
      <c r="AT40" s="337"/>
      <c r="AU40" s="337"/>
      <c r="AV40" s="338"/>
      <c r="AW40" s="339"/>
      <c r="AX40" s="365"/>
      <c r="AY40" s="366"/>
      <c r="AZ40" s="366"/>
      <c r="BA40" s="341"/>
      <c r="BB40" s="341"/>
      <c r="BC40" s="335"/>
      <c r="BD40" s="335"/>
      <c r="BE40" s="335"/>
      <c r="BF40" s="335"/>
      <c r="BG40" s="335"/>
      <c r="BH40" s="335"/>
      <c r="BI40" s="335"/>
      <c r="BJ40" s="335"/>
      <c r="BK40" s="335"/>
      <c r="BL40" s="367"/>
      <c r="BM40" s="335"/>
      <c r="BN40" s="335"/>
      <c r="BO40" s="335"/>
      <c r="BP40" s="335"/>
      <c r="BQ40" s="335"/>
      <c r="BR40" s="335"/>
      <c r="BS40" s="335"/>
      <c r="BT40" s="335"/>
      <c r="BU40" s="335"/>
      <c r="BV40" s="335"/>
      <c r="BW40" s="335"/>
      <c r="BX40" s="335"/>
      <c r="BY40" s="335"/>
      <c r="BZ40" s="335"/>
      <c r="CA40" s="335"/>
      <c r="CB40" s="335"/>
      <c r="CC40" s="335"/>
      <c r="CD40" s="335"/>
      <c r="CE40" s="335"/>
      <c r="CF40" s="335"/>
      <c r="CG40" s="335"/>
      <c r="CH40" s="335"/>
      <c r="CI40" s="323"/>
      <c r="CJ40" s="337"/>
      <c r="CK40" s="337"/>
      <c r="CL40" s="337"/>
      <c r="CM40" s="338"/>
      <c r="CN40" s="339"/>
      <c r="CO40" s="337"/>
      <c r="CP40" s="337"/>
      <c r="CQ40" s="337"/>
      <c r="CR40" s="338"/>
      <c r="CS40" s="339"/>
      <c r="CT40" s="366"/>
      <c r="CU40" s="366"/>
      <c r="CV40" s="366"/>
      <c r="CW40" s="341"/>
      <c r="CX40" s="341"/>
      <c r="CY40" s="346"/>
      <c r="CZ40" s="356"/>
      <c r="DA40" s="347"/>
      <c r="DB40" s="348"/>
      <c r="DC40" s="348"/>
      <c r="DD40" s="349"/>
      <c r="DE40" s="350"/>
      <c r="DF40" s="351"/>
      <c r="DG40" s="351"/>
      <c r="DH40" s="352"/>
      <c r="DI40" s="352"/>
      <c r="DJ40" s="353"/>
      <c r="DK40" s="353"/>
      <c r="DL40" s="353"/>
      <c r="DM40" s="353"/>
      <c r="DN40" s="353"/>
      <c r="DO40" s="353"/>
      <c r="DP40" s="353"/>
      <c r="DQ40" s="353"/>
      <c r="DR40" s="354"/>
    </row>
    <row r="41" spans="1:123" s="355" customFormat="1">
      <c r="A41" s="417">
        <f t="shared" si="234"/>
        <v>19</v>
      </c>
      <c r="B41" s="627" t="str">
        <f t="shared" si="186"/>
        <v>80 CEI</v>
      </c>
      <c r="C41" s="370">
        <v>289</v>
      </c>
      <c r="D41" s="361" t="s">
        <v>1185</v>
      </c>
      <c r="E41" s="371" t="s">
        <v>1186</v>
      </c>
      <c r="F41" s="372" t="s">
        <v>1948</v>
      </c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V41" s="335"/>
      <c r="W41" s="336">
        <v>0.35416666666666602</v>
      </c>
      <c r="X41" s="337" t="str">
        <f t="shared" si="187"/>
        <v/>
      </c>
      <c r="Y41" s="337" t="str">
        <f t="shared" si="188"/>
        <v/>
      </c>
      <c r="Z41" s="337" t="str">
        <f t="shared" si="189"/>
        <v/>
      </c>
      <c r="AA41" s="363"/>
      <c r="AB41" s="339" t="str">
        <f t="shared" si="190"/>
        <v>::</v>
      </c>
      <c r="AC41" s="337" t="str">
        <f t="shared" si="191"/>
        <v/>
      </c>
      <c r="AD41" s="337" t="str">
        <f t="shared" si="192"/>
        <v/>
      </c>
      <c r="AE41" s="337" t="str">
        <f t="shared" si="193"/>
        <v/>
      </c>
      <c r="AF41" s="364"/>
      <c r="AG41" s="339"/>
      <c r="AH41" s="340"/>
      <c r="AI41" s="340"/>
      <c r="AJ41" s="340"/>
      <c r="AK41" s="341"/>
      <c r="AL41" s="341"/>
      <c r="AM41" s="342"/>
      <c r="AN41" s="337" t="str">
        <f t="shared" si="201"/>
        <v/>
      </c>
      <c r="AO41" s="337" t="str">
        <f t="shared" si="202"/>
        <v/>
      </c>
      <c r="AP41" s="337" t="str">
        <f t="shared" si="203"/>
        <v/>
      </c>
      <c r="AQ41" s="338"/>
      <c r="AR41" s="339" t="str">
        <f t="shared" si="204"/>
        <v>::</v>
      </c>
      <c r="AS41" s="337" t="str">
        <f t="shared" si="205"/>
        <v/>
      </c>
      <c r="AT41" s="337" t="str">
        <f t="shared" si="206"/>
        <v/>
      </c>
      <c r="AU41" s="337" t="str">
        <f t="shared" si="207"/>
        <v/>
      </c>
      <c r="AV41" s="338"/>
      <c r="AW41" s="339"/>
      <c r="AX41" s="365"/>
      <c r="AY41" s="366"/>
      <c r="AZ41" s="366"/>
      <c r="BA41" s="341"/>
      <c r="BB41" s="341"/>
      <c r="BC41" s="335"/>
      <c r="BD41" s="335"/>
      <c r="BE41" s="335"/>
      <c r="BF41" s="335"/>
      <c r="BG41" s="335"/>
      <c r="BH41" s="335"/>
      <c r="BI41" s="335"/>
      <c r="BJ41" s="335"/>
      <c r="BK41" s="335"/>
      <c r="BL41" s="367"/>
      <c r="BM41" s="335"/>
      <c r="BN41" s="335"/>
      <c r="BO41" s="335"/>
      <c r="BP41" s="335"/>
      <c r="BQ41" s="335"/>
      <c r="BR41" s="335"/>
      <c r="BS41" s="335"/>
      <c r="BT41" s="335"/>
      <c r="BU41" s="335"/>
      <c r="BV41" s="335"/>
      <c r="BW41" s="335"/>
      <c r="BX41" s="335"/>
      <c r="BY41" s="335"/>
      <c r="BZ41" s="335"/>
      <c r="CA41" s="335"/>
      <c r="CB41" s="335"/>
      <c r="CC41" s="335"/>
      <c r="CD41" s="335"/>
      <c r="CE41" s="335"/>
      <c r="CF41" s="335"/>
      <c r="CG41" s="335"/>
      <c r="CH41" s="335"/>
      <c r="CI41" s="323"/>
      <c r="CJ41" s="337"/>
      <c r="CK41" s="337"/>
      <c r="CL41" s="337"/>
      <c r="CM41" s="338"/>
      <c r="CN41" s="339"/>
      <c r="CO41" s="337"/>
      <c r="CP41" s="337"/>
      <c r="CQ41" s="337"/>
      <c r="CR41" s="338"/>
      <c r="CS41" s="339"/>
      <c r="CT41" s="366"/>
      <c r="CU41" s="366"/>
      <c r="CV41" s="366"/>
      <c r="CW41" s="341"/>
      <c r="CX41" s="341"/>
      <c r="CY41" s="346"/>
      <c r="CZ41" s="356"/>
      <c r="DA41" s="347"/>
      <c r="DB41" s="348">
        <f t="shared" si="235"/>
        <v>0</v>
      </c>
      <c r="DC41" s="348">
        <f t="shared" si="236"/>
        <v>0</v>
      </c>
      <c r="DD41" s="349"/>
      <c r="DE41" s="350"/>
      <c r="DF41" s="351"/>
      <c r="DG41" s="351"/>
      <c r="DH41" s="352"/>
      <c r="DI41" s="352"/>
      <c r="DJ41" s="353"/>
      <c r="DK41" s="353"/>
      <c r="DL41" s="353"/>
      <c r="DM41" s="353"/>
      <c r="DN41" s="353"/>
      <c r="DO41" s="353"/>
      <c r="DP41" s="353"/>
      <c r="DQ41" s="353"/>
      <c r="DR41" s="354"/>
    </row>
    <row r="42" spans="1:123" s="355" customFormat="1">
      <c r="A42" s="417">
        <f t="shared" si="234"/>
        <v>20</v>
      </c>
      <c r="B42" s="627" t="str">
        <f t="shared" si="186"/>
        <v>80 CEI</v>
      </c>
      <c r="C42" s="370">
        <v>511</v>
      </c>
      <c r="D42" s="361" t="s">
        <v>715</v>
      </c>
      <c r="E42" s="371" t="s">
        <v>1188</v>
      </c>
      <c r="F42" s="372" t="s">
        <v>51</v>
      </c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6">
        <v>0.35416666666666602</v>
      </c>
      <c r="X42" s="337" t="str">
        <f t="shared" si="187"/>
        <v>10</v>
      </c>
      <c r="Y42" s="337" t="str">
        <f t="shared" si="188"/>
        <v>09</v>
      </c>
      <c r="Z42" s="337" t="str">
        <f t="shared" si="189"/>
        <v>31</v>
      </c>
      <c r="AA42" s="363" t="s">
        <v>1678</v>
      </c>
      <c r="AB42" s="339" t="str">
        <f t="shared" si="190"/>
        <v>10:09:31</v>
      </c>
      <c r="AC42" s="337" t="str">
        <f t="shared" si="191"/>
        <v>10</v>
      </c>
      <c r="AD42" s="337" t="str">
        <f t="shared" si="192"/>
        <v>14</v>
      </c>
      <c r="AE42" s="337" t="str">
        <f t="shared" si="193"/>
        <v>10</v>
      </c>
      <c r="AF42" s="364" t="s">
        <v>2001</v>
      </c>
      <c r="AG42" s="339" t="str">
        <f t="shared" si="194"/>
        <v>10:14:10</v>
      </c>
      <c r="AH42" s="340">
        <f t="shared" si="195"/>
        <v>6.9108796296296959E-2</v>
      </c>
      <c r="AI42" s="340">
        <f t="shared" si="196"/>
        <v>3.2291666666666163E-3</v>
      </c>
      <c r="AJ42" s="340">
        <f t="shared" si="197"/>
        <v>7.2337962962963576E-2</v>
      </c>
      <c r="AK42" s="341">
        <f t="shared" si="198"/>
        <v>18.087422542287726</v>
      </c>
      <c r="AL42" s="341">
        <f t="shared" si="199"/>
        <v>17.28</v>
      </c>
      <c r="AM42" s="342">
        <f t="shared" si="200"/>
        <v>0.44733796296296291</v>
      </c>
      <c r="AN42" s="337" t="str">
        <f t="shared" si="201"/>
        <v>12</v>
      </c>
      <c r="AO42" s="337" t="str">
        <f t="shared" si="202"/>
        <v>13</v>
      </c>
      <c r="AP42" s="337" t="str">
        <f t="shared" si="203"/>
        <v>57</v>
      </c>
      <c r="AQ42" s="338" t="s">
        <v>2002</v>
      </c>
      <c r="AR42" s="339" t="str">
        <f t="shared" si="204"/>
        <v>12:13:57</v>
      </c>
      <c r="AS42" s="337" t="str">
        <f t="shared" si="205"/>
        <v>12</v>
      </c>
      <c r="AT42" s="337" t="str">
        <f t="shared" si="206"/>
        <v>20</v>
      </c>
      <c r="AU42" s="337" t="str">
        <f t="shared" si="207"/>
        <v>40</v>
      </c>
      <c r="AV42" s="338" t="s">
        <v>2003</v>
      </c>
      <c r="AW42" s="339" t="str">
        <f t="shared" si="208"/>
        <v>12:20:40</v>
      </c>
      <c r="AX42" s="365">
        <f t="shared" si="209"/>
        <v>6.2349537037037051E-2</v>
      </c>
      <c r="AY42" s="366">
        <f t="shared" si="210"/>
        <v>4.6643518518518778E-3</v>
      </c>
      <c r="AZ42" s="366">
        <f t="shared" si="211"/>
        <v>6.7013888888888928E-2</v>
      </c>
      <c r="BA42" s="341">
        <f t="shared" si="212"/>
        <v>20.048264340077964</v>
      </c>
      <c r="BB42" s="341">
        <f t="shared" si="213"/>
        <v>18.652849740932641</v>
      </c>
      <c r="BC42" s="335"/>
      <c r="BD42" s="335"/>
      <c r="BE42" s="335"/>
      <c r="BF42" s="335"/>
      <c r="BG42" s="335"/>
      <c r="BH42" s="335"/>
      <c r="BI42" s="335"/>
      <c r="BJ42" s="335"/>
      <c r="BK42" s="335"/>
      <c r="BL42" s="367"/>
      <c r="BM42" s="335"/>
      <c r="BN42" s="335"/>
      <c r="BO42" s="335"/>
      <c r="BP42" s="335"/>
      <c r="BQ42" s="335"/>
      <c r="BR42" s="335"/>
      <c r="BS42" s="335"/>
      <c r="BT42" s="335"/>
      <c r="BU42" s="335"/>
      <c r="BV42" s="335"/>
      <c r="BW42" s="335"/>
      <c r="BX42" s="335"/>
      <c r="BY42" s="335"/>
      <c r="BZ42" s="335"/>
      <c r="CA42" s="335"/>
      <c r="CB42" s="335"/>
      <c r="CC42" s="335"/>
      <c r="CD42" s="335"/>
      <c r="CE42" s="335"/>
      <c r="CF42" s="335"/>
      <c r="CG42" s="335"/>
      <c r="CH42" s="335"/>
      <c r="CI42" s="323"/>
      <c r="CJ42" s="337"/>
      <c r="CK42" s="337"/>
      <c r="CL42" s="337"/>
      <c r="CM42" s="338"/>
      <c r="CN42" s="339"/>
      <c r="CO42" s="337"/>
      <c r="CP42" s="337"/>
      <c r="CQ42" s="337"/>
      <c r="CR42" s="338"/>
      <c r="CS42" s="339"/>
      <c r="CT42" s="366"/>
      <c r="CU42" s="366"/>
      <c r="CV42" s="366"/>
      <c r="CW42" s="341"/>
      <c r="CX42" s="341"/>
      <c r="CY42" s="346"/>
      <c r="CZ42" s="356"/>
      <c r="DA42" s="347"/>
      <c r="DB42" s="348">
        <f t="shared" si="235"/>
        <v>0.13145833333333401</v>
      </c>
      <c r="DC42" s="348">
        <f t="shared" si="236"/>
        <v>0.1393518518518525</v>
      </c>
      <c r="DD42" s="349"/>
      <c r="DE42" s="350"/>
      <c r="DF42" s="351"/>
      <c r="DG42" s="351"/>
      <c r="DH42" s="352"/>
      <c r="DI42" s="352"/>
      <c r="DJ42" s="353"/>
      <c r="DK42" s="353"/>
      <c r="DL42" s="353"/>
      <c r="DM42" s="353"/>
      <c r="DN42" s="353"/>
      <c r="DO42" s="353"/>
      <c r="DP42" s="353"/>
      <c r="DQ42" s="353"/>
      <c r="DR42" s="354"/>
    </row>
    <row r="43" spans="1:123">
      <c r="A43" s="99" t="s">
        <v>7</v>
      </c>
      <c r="B43" s="99">
        <v>80</v>
      </c>
      <c r="C43" s="564" t="s">
        <v>58</v>
      </c>
      <c r="D43" s="521"/>
      <c r="E43" s="521"/>
      <c r="F43" s="522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398"/>
      <c r="AL43" s="398"/>
      <c r="AM43" s="398"/>
      <c r="AN43" s="398"/>
      <c r="AO43" s="398"/>
      <c r="AP43" s="398"/>
      <c r="AQ43" s="398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307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423"/>
      <c r="CV43" s="179"/>
      <c r="CW43" s="179"/>
      <c r="CX43" s="179"/>
      <c r="CY43" s="179"/>
      <c r="CZ43" s="398"/>
      <c r="DA43" s="179"/>
      <c r="DB43" s="179"/>
      <c r="DC43" s="99">
        <v>80</v>
      </c>
      <c r="DD43" s="179"/>
      <c r="DE43" s="100" t="s">
        <v>83</v>
      </c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215"/>
    </row>
    <row r="44" spans="1:123" s="67" customFormat="1">
      <c r="A44" s="212">
        <v>1</v>
      </c>
      <c r="B44" s="101">
        <f>B43</f>
        <v>80</v>
      </c>
      <c r="C44" s="102">
        <v>192</v>
      </c>
      <c r="D44" s="103" t="s">
        <v>1274</v>
      </c>
      <c r="E44" s="104" t="s">
        <v>1275</v>
      </c>
      <c r="F44" s="59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46">
        <v>0.35416666666666702</v>
      </c>
      <c r="X44" s="47" t="str">
        <f t="shared" ref="X44:X58" si="248">LEFT(AA44,2)</f>
        <v>09</v>
      </c>
      <c r="Y44" s="47" t="str">
        <f t="shared" ref="Y44:Y58" si="249">MID(AA44,3,2)</f>
        <v>57</v>
      </c>
      <c r="Z44" s="47" t="str">
        <f t="shared" ref="Z44:Z58" si="250">RIGHT(AA44,2)</f>
        <v>41</v>
      </c>
      <c r="AA44" s="105" t="s">
        <v>1339</v>
      </c>
      <c r="AB44" s="49" t="str">
        <f t="shared" ref="AB44:AB58" si="251">CONCATENATE(X44&amp;":"&amp;Y44&amp;":"&amp;Z44)</f>
        <v>09:57:41</v>
      </c>
      <c r="AC44" s="47" t="str">
        <f t="shared" ref="AC44:AC58" si="252">LEFT(AF44,2)</f>
        <v>10</v>
      </c>
      <c r="AD44" s="47" t="str">
        <f t="shared" ref="AD44:AD58" si="253">MID(AF44,3,2)</f>
        <v>02</v>
      </c>
      <c r="AE44" s="47" t="str">
        <f t="shared" ref="AE44:AE58" si="254">RIGHT(AF44,2)</f>
        <v>20</v>
      </c>
      <c r="AF44" s="291" t="s">
        <v>1340</v>
      </c>
      <c r="AG44" s="49" t="str">
        <f t="shared" ref="AG44:AG58" si="255">CONCATENATE(AC44&amp;":"&amp;AD44&amp;":"&amp;AE44)</f>
        <v>10:02:20</v>
      </c>
      <c r="AH44" s="50">
        <f t="shared" ref="AH44:AH58" si="256">AB44-W44</f>
        <v>6.0891203703703378E-2</v>
      </c>
      <c r="AI44" s="57">
        <f t="shared" ref="AI44:AI58" si="257">AG44-AB44</f>
        <v>3.2291666666666718E-3</v>
      </c>
      <c r="AJ44" s="50">
        <f t="shared" ref="AJ44:AJ58" si="258">AG44-AB44+AH44</f>
        <v>6.412037037037005E-2</v>
      </c>
      <c r="AK44" s="52">
        <f t="shared" ref="AK44:AK58" si="259">$W$3/(MINUTE(AH44)/60+HOUR(AH44)+SECOND(AH44)/3600)</f>
        <v>20.528416650826841</v>
      </c>
      <c r="AL44" s="52">
        <f t="shared" ref="AL44:AL58" si="260">$W$3/(MINUTE(AJ44)/60+HOUR(AJ44)+SECOND(AJ44)/3600)</f>
        <v>19.49458483754513</v>
      </c>
      <c r="AM44" s="106">
        <f t="shared" ref="AM44:AM58" si="261">AG44+"0:30"</f>
        <v>0.43912037037037038</v>
      </c>
      <c r="AN44" s="47" t="str">
        <f t="shared" ref="AN44:AN58" si="262">LEFT(AQ44,2)</f>
        <v>12</v>
      </c>
      <c r="AO44" s="47" t="str">
        <f t="shared" ref="AO44:AO58" si="263">MID(AQ44,3,2)</f>
        <v>01</v>
      </c>
      <c r="AP44" s="47" t="str">
        <f t="shared" ref="AP44:AP58" si="264">RIGHT(AQ44,2)</f>
        <v>57</v>
      </c>
      <c r="AQ44" s="48" t="s">
        <v>1341</v>
      </c>
      <c r="AR44" s="49" t="str">
        <f t="shared" ref="AR44:AR58" si="265">CONCATENATE(AN44&amp;":"&amp;AO44&amp;":"&amp;AP44)</f>
        <v>12:01:57</v>
      </c>
      <c r="AS44" s="47" t="str">
        <f t="shared" ref="AS44:AS58" si="266">LEFT(AV44,2)</f>
        <v>12</v>
      </c>
      <c r="AT44" s="47" t="str">
        <f t="shared" ref="AT44:AT58" si="267">MID(AV44,3,2)</f>
        <v>12</v>
      </c>
      <c r="AU44" s="47" t="str">
        <f t="shared" ref="AU44:AU58" si="268">RIGHT(AV44,2)</f>
        <v>00</v>
      </c>
      <c r="AV44" s="48" t="s">
        <v>1342</v>
      </c>
      <c r="AW44" s="49" t="str">
        <f t="shared" ref="AW44:AW58" si="269">CONCATENATE(AS44&amp;":"&amp;AT44&amp;":"&amp;AU44)</f>
        <v>12:12:00</v>
      </c>
      <c r="AX44" s="107">
        <f t="shared" ref="AX44:AX58" si="270">AR44-AM44</f>
        <v>6.2233796296296273E-2</v>
      </c>
      <c r="AY44" s="109">
        <f t="shared" ref="AY44:AY58" si="271">AW44-AR44</f>
        <v>6.9791666666666474E-3</v>
      </c>
      <c r="AZ44" s="107">
        <f t="shared" ref="AZ44:AZ58" si="272">AW44-AR44+AX44</f>
        <v>6.9212962962962921E-2</v>
      </c>
      <c r="BA44" s="52">
        <f t="shared" ref="BA44:BA58" si="273">$AM$3/(MINUTE(AX44)/60+HOUR(AX44)+SECOND(AX44)/3600)</f>
        <v>20.085549562953318</v>
      </c>
      <c r="BB44" s="52">
        <f t="shared" ref="BB44:BB58" si="274">$AM$3/(MINUTE(AZ44)/60+HOUR(AZ44)+SECOND(AZ44)/3600)</f>
        <v>18.060200668896321</v>
      </c>
      <c r="BC44" s="117"/>
      <c r="BD44" s="117"/>
      <c r="BE44" s="117"/>
      <c r="BF44" s="117"/>
      <c r="BG44" s="117"/>
      <c r="BH44" s="117"/>
      <c r="BI44" s="117"/>
      <c r="BJ44" s="117"/>
      <c r="BK44" s="117"/>
      <c r="BL44" s="308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08">
        <f t="shared" ref="CI44:CI58" si="275">AW44+"00:40"</f>
        <v>0.53611111111111109</v>
      </c>
      <c r="CJ44" s="47" t="str">
        <f t="shared" ref="CJ44:CJ58" si="276">LEFT(CM44,2)</f>
        <v>14</v>
      </c>
      <c r="CK44" s="47" t="str">
        <f t="shared" ref="CK44:CK58" si="277">MID(CM44,3,2)</f>
        <v>24</v>
      </c>
      <c r="CL44" s="47" t="str">
        <f t="shared" ref="CL44:CL58" si="278">RIGHT(CM44,2)</f>
        <v>10</v>
      </c>
      <c r="CM44" s="48" t="s">
        <v>1343</v>
      </c>
      <c r="CN44" s="49" t="str">
        <f t="shared" ref="CN44:CN58" si="279">CONCATENATE(CJ44&amp;":"&amp;CK44&amp;":"&amp;CL44)</f>
        <v>14:24:10</v>
      </c>
      <c r="CO44" s="47" t="str">
        <f t="shared" ref="CO44:CO58" si="280">LEFT(CR44,2)</f>
        <v>14</v>
      </c>
      <c r="CP44" s="47" t="str">
        <f t="shared" ref="CP44:CP58" si="281">MID(CR44,3,2)</f>
        <v>45</v>
      </c>
      <c r="CQ44" s="47" t="str">
        <f t="shared" ref="CQ44:CQ58" si="282">RIGHT(CR44,2)</f>
        <v>22</v>
      </c>
      <c r="CR44" s="48" t="s">
        <v>1344</v>
      </c>
      <c r="CS44" s="49" t="str">
        <f t="shared" ref="CS44:CS58" si="283">CONCATENATE(CO44&amp;":"&amp;CP44&amp;":"&amp;CQ44)</f>
        <v>14:45:22</v>
      </c>
      <c r="CT44" s="107">
        <f t="shared" ref="CT44:CT58" si="284">CN44-CI44</f>
        <v>6.4004629629629717E-2</v>
      </c>
      <c r="CU44" s="366">
        <f t="shared" ref="CU44:CU58" si="285">CS44-CN44</f>
        <v>1.4722222222222081E-2</v>
      </c>
      <c r="CV44" s="107">
        <f t="shared" ref="CV44:CV58" si="286">CS44-CN44+CT44</f>
        <v>7.8726851851851798E-2</v>
      </c>
      <c r="CW44" s="52">
        <f t="shared" ref="CW44:CW58" si="287">$CI$3/(MINUTE(CT44)/60+HOUR(CT44)+SECOND(CT44)/3600)</f>
        <v>13.01989150090416</v>
      </c>
      <c r="CX44" s="52">
        <f t="shared" ref="CX44:CX58" si="288">$CI$3/(MINUTE(CV44)/60+HOUR(CV44)+SECOND(CV44)/3600)</f>
        <v>10.585122022934431</v>
      </c>
      <c r="CY44" s="58"/>
      <c r="CZ44" s="59">
        <f>$DC$43/(MINUTE(DC44)/60+HOUR(DC44)+SECOND(DC44)/3600)</f>
        <v>16.89149560117302</v>
      </c>
      <c r="DA44" s="428">
        <f t="shared" ref="DA44:DA58" si="289">$DC$43/(MINUTE(DB44)/60+HOUR(DB44)+SECOND(DB44)/3600)</f>
        <v>17.812963879267688</v>
      </c>
      <c r="DB44" s="61">
        <f t="shared" ref="DB44:DB45" si="290">R44+AH44+AX44+BN44+CD44+CT44</f>
        <v>0.18712962962962937</v>
      </c>
      <c r="DC44" s="61">
        <f t="shared" ref="DC44:DC45" si="291">T44+AJ44+AZ44+BN44+CF44+CT44</f>
        <v>0.19733796296296269</v>
      </c>
      <c r="DD44" s="62"/>
      <c r="DE44" s="63">
        <v>80</v>
      </c>
      <c r="DF44" s="64">
        <f>MINUTE(DB44)/60+HOUR(DB44)+SECOND(DB44)/3600</f>
        <v>4.4911111111111115</v>
      </c>
      <c r="DG44" s="64">
        <f>MINUTE(DC44)/60+HOUR(DC44)+SECOND(DC44)/3600</f>
        <v>4.7361111111111116</v>
      </c>
      <c r="DH44" s="16">
        <v>200</v>
      </c>
      <c r="DI44" s="16">
        <f>-(SECOND(CN44-$CN$44)/60+MINUTE(CN44-$CN$44)+HOUR(CN44-$CN$44)*60)</f>
        <v>0</v>
      </c>
      <c r="DJ44" s="65">
        <f>IF((DE44+DH44+DI44)&lt;DE44,DE44,DE44+DH44+DI44)</f>
        <v>280</v>
      </c>
      <c r="DK44" s="65">
        <f t="shared" ref="DK44:DK47" si="292">IF(CN44&gt;$DE$22,0,DJ44)</f>
        <v>280</v>
      </c>
      <c r="DL44" s="65">
        <f>IF((S44&gt;$DN$3),0,DK44)</f>
        <v>280</v>
      </c>
      <c r="DM44" s="65">
        <f>IF((AI44&gt;$DN$3),0,DK44)</f>
        <v>280</v>
      </c>
      <c r="DN44" s="65">
        <f>IF((AY44&gt;$DM$3),0,DK44)</f>
        <v>280</v>
      </c>
      <c r="DO44" s="65">
        <f>IF((BO44&gt;$DM$3),0,DK44)</f>
        <v>280</v>
      </c>
      <c r="DP44" s="65">
        <f>IF((CE44&gt;$DN$3),0,DK44)</f>
        <v>280</v>
      </c>
      <c r="DQ44" s="65">
        <f>IF((CU44&gt;$DM$3),0,DK44)</f>
        <v>280</v>
      </c>
      <c r="DR44" s="134">
        <f>DL44*DM44*DN44*DO44*DP44*DQ44/DL44/DM44/DN44/DP44/DQ44</f>
        <v>280</v>
      </c>
      <c r="DS44" s="66"/>
    </row>
    <row r="45" spans="1:123" s="355" customFormat="1">
      <c r="A45" s="212">
        <f>A44+1</f>
        <v>2</v>
      </c>
      <c r="B45" s="101">
        <f t="shared" ref="B45:B59" si="293">B44</f>
        <v>80</v>
      </c>
      <c r="C45" s="102">
        <v>192</v>
      </c>
      <c r="D45" s="103" t="s">
        <v>268</v>
      </c>
      <c r="E45" s="104" t="s">
        <v>1269</v>
      </c>
      <c r="F45" s="102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46">
        <v>0.35416666666666669</v>
      </c>
      <c r="X45" s="47" t="str">
        <f t="shared" si="248"/>
        <v>09</v>
      </c>
      <c r="Y45" s="47" t="str">
        <f t="shared" si="249"/>
        <v>57</v>
      </c>
      <c r="Z45" s="47" t="str">
        <f t="shared" si="250"/>
        <v>41</v>
      </c>
      <c r="AA45" s="105" t="s">
        <v>1339</v>
      </c>
      <c r="AB45" s="49" t="str">
        <f t="shared" si="251"/>
        <v>09:57:41</v>
      </c>
      <c r="AC45" s="47" t="str">
        <f t="shared" si="252"/>
        <v>10</v>
      </c>
      <c r="AD45" s="47" t="str">
        <f t="shared" si="253"/>
        <v>02</v>
      </c>
      <c r="AE45" s="47" t="str">
        <f t="shared" si="254"/>
        <v>20</v>
      </c>
      <c r="AF45" s="291" t="s">
        <v>1340</v>
      </c>
      <c r="AG45" s="49" t="str">
        <f t="shared" si="255"/>
        <v>10:02:20</v>
      </c>
      <c r="AH45" s="50">
        <f t="shared" si="256"/>
        <v>6.0891203703703711E-2</v>
      </c>
      <c r="AI45" s="57">
        <f t="shared" si="257"/>
        <v>3.2291666666666718E-3</v>
      </c>
      <c r="AJ45" s="50">
        <f t="shared" si="258"/>
        <v>6.4120370370370383E-2</v>
      </c>
      <c r="AK45" s="52">
        <f t="shared" si="259"/>
        <v>20.528416650826841</v>
      </c>
      <c r="AL45" s="52">
        <f t="shared" si="260"/>
        <v>19.49458483754513</v>
      </c>
      <c r="AM45" s="106">
        <f t="shared" si="261"/>
        <v>0.43912037037037038</v>
      </c>
      <c r="AN45" s="47" t="str">
        <f t="shared" si="262"/>
        <v>12</v>
      </c>
      <c r="AO45" s="47" t="str">
        <f t="shared" si="263"/>
        <v>01</v>
      </c>
      <c r="AP45" s="47" t="str">
        <f t="shared" si="264"/>
        <v>57</v>
      </c>
      <c r="AQ45" s="48" t="s">
        <v>1341</v>
      </c>
      <c r="AR45" s="49" t="str">
        <f t="shared" si="265"/>
        <v>12:01:57</v>
      </c>
      <c r="AS45" s="47" t="str">
        <f t="shared" si="266"/>
        <v>12</v>
      </c>
      <c r="AT45" s="47" t="str">
        <f t="shared" si="267"/>
        <v>12</v>
      </c>
      <c r="AU45" s="47" t="str">
        <f t="shared" si="268"/>
        <v>00</v>
      </c>
      <c r="AV45" s="48" t="s">
        <v>1342</v>
      </c>
      <c r="AW45" s="49" t="str">
        <f t="shared" si="269"/>
        <v>12:12:00</v>
      </c>
      <c r="AX45" s="111">
        <f t="shared" si="270"/>
        <v>6.2233796296296273E-2</v>
      </c>
      <c r="AY45" s="109">
        <f t="shared" si="271"/>
        <v>6.9791666666666474E-3</v>
      </c>
      <c r="AZ45" s="107">
        <f t="shared" si="272"/>
        <v>6.9212962962962921E-2</v>
      </c>
      <c r="BA45" s="52">
        <f t="shared" si="273"/>
        <v>20.085549562953318</v>
      </c>
      <c r="BB45" s="52">
        <f t="shared" si="274"/>
        <v>18.060200668896321</v>
      </c>
      <c r="BC45" s="117"/>
      <c r="BD45" s="117"/>
      <c r="BE45" s="117"/>
      <c r="BF45" s="117"/>
      <c r="BG45" s="117"/>
      <c r="BH45" s="117"/>
      <c r="BI45" s="117"/>
      <c r="BJ45" s="117"/>
      <c r="BK45" s="117"/>
      <c r="BL45" s="308"/>
      <c r="BM45" s="117"/>
      <c r="BN45" s="117"/>
      <c r="BO45" s="117"/>
      <c r="BP45" s="117"/>
      <c r="BQ45" s="117"/>
      <c r="BR45" s="117"/>
      <c r="BS45" s="117"/>
      <c r="BT45" s="117"/>
      <c r="BU45" s="117"/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08">
        <f t="shared" si="275"/>
        <v>0.53611111111111109</v>
      </c>
      <c r="CJ45" s="47" t="str">
        <f t="shared" si="276"/>
        <v>14</v>
      </c>
      <c r="CK45" s="47" t="str">
        <f t="shared" si="277"/>
        <v>46</v>
      </c>
      <c r="CL45" s="47" t="str">
        <f t="shared" si="278"/>
        <v>42</v>
      </c>
      <c r="CM45" s="48" t="s">
        <v>1903</v>
      </c>
      <c r="CN45" s="49" t="str">
        <f t="shared" si="279"/>
        <v>14:46:42</v>
      </c>
      <c r="CO45" s="47" t="str">
        <f t="shared" si="280"/>
        <v>14</v>
      </c>
      <c r="CP45" s="47" t="str">
        <f t="shared" si="281"/>
        <v>51</v>
      </c>
      <c r="CQ45" s="47" t="str">
        <f t="shared" si="282"/>
        <v>51</v>
      </c>
      <c r="CR45" s="48" t="s">
        <v>1904</v>
      </c>
      <c r="CS45" s="49" t="str">
        <f t="shared" si="283"/>
        <v>14:51:51</v>
      </c>
      <c r="CT45" s="107">
        <f t="shared" si="284"/>
        <v>7.9652777777777795E-2</v>
      </c>
      <c r="CU45" s="366">
        <f t="shared" si="285"/>
        <v>3.5763888888888928E-3</v>
      </c>
      <c r="CV45" s="107">
        <f t="shared" si="286"/>
        <v>8.3229166666666687E-2</v>
      </c>
      <c r="CW45" s="52">
        <f t="shared" si="287"/>
        <v>10.462074978204011</v>
      </c>
      <c r="CX45" s="52">
        <f t="shared" si="288"/>
        <v>10.012515644555695</v>
      </c>
      <c r="CY45" s="58"/>
      <c r="CZ45" s="59">
        <f t="shared" ref="CZ45" si="294">$DC$43/(MINUTE(DC45)/60+HOUR(DC45)+SECOND(DC45)/3600)</f>
        <v>15.650472774698404</v>
      </c>
      <c r="DA45" s="428">
        <f t="shared" si="289"/>
        <v>16.43835616438356</v>
      </c>
      <c r="DB45" s="61">
        <f t="shared" si="290"/>
        <v>0.20277777777777778</v>
      </c>
      <c r="DC45" s="61">
        <f t="shared" si="291"/>
        <v>0.2129861111111111</v>
      </c>
      <c r="DD45" s="62"/>
      <c r="DE45" s="63">
        <f>DE44</f>
        <v>80</v>
      </c>
      <c r="DF45" s="64">
        <f>MINUTE(DB45)/60+HOUR(DB45)+SECOND(DB45)/3600</f>
        <v>4.8666666666666671</v>
      </c>
      <c r="DG45" s="64">
        <f>MINUTE(DC45)/60+HOUR(DC45)+SECOND(DC45)/3600</f>
        <v>5.1116666666666664</v>
      </c>
      <c r="DH45" s="16">
        <f>DH44-5</f>
        <v>195</v>
      </c>
      <c r="DI45" s="16">
        <f t="shared" ref="DI45" si="295">-(SECOND(CN45-$CN$44)/60+MINUTE(CN45-$CN$44)+HOUR(CN45-$CN$44)*60)</f>
        <v>-22.533333333333335</v>
      </c>
      <c r="DJ45" s="65">
        <f>IF((DE45+DH45+DI45)&lt;DE45,DE45,DE45+DH45+DI45)</f>
        <v>252.46666666666667</v>
      </c>
      <c r="DK45" s="65">
        <f t="shared" si="292"/>
        <v>252.46666666666667</v>
      </c>
      <c r="DL45" s="65">
        <f>IF((S45&gt;$DN$3),0,DK45)</f>
        <v>252.46666666666667</v>
      </c>
      <c r="DM45" s="65">
        <f>IF((AI45&gt;$DN$3),0,DK45)</f>
        <v>252.46666666666667</v>
      </c>
      <c r="DN45" s="65">
        <f>IF((AY45&gt;$DM$3),0,DK45)</f>
        <v>252.46666666666667</v>
      </c>
      <c r="DO45" s="65">
        <f>IF((BO45&gt;$DM$3),0,DK45)</f>
        <v>252.46666666666667</v>
      </c>
      <c r="DP45" s="65">
        <f>IF((CE45&gt;$DN$3),0,DK45)</f>
        <v>252.46666666666667</v>
      </c>
      <c r="DQ45" s="65">
        <f>IF((CU45&gt;$DM$3),0,DK45)</f>
        <v>252.46666666666667</v>
      </c>
      <c r="DR45" s="134">
        <f>DL45*DM45*DN45*DO45*DP45*DQ45/DL45/DM45/DN45/DP45/DQ45</f>
        <v>252.46666666666667</v>
      </c>
    </row>
    <row r="46" spans="1:123" s="67" customFormat="1">
      <c r="A46" s="212">
        <f t="shared" ref="A46:A59" si="296">A45+1</f>
        <v>3</v>
      </c>
      <c r="B46" s="101">
        <f t="shared" si="293"/>
        <v>80</v>
      </c>
      <c r="C46" s="102">
        <v>502</v>
      </c>
      <c r="D46" s="103" t="s">
        <v>274</v>
      </c>
      <c r="E46" s="104" t="s">
        <v>1283</v>
      </c>
      <c r="F46" s="102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46">
        <v>0.35416666666666702</v>
      </c>
      <c r="X46" s="47" t="str">
        <f t="shared" si="248"/>
        <v>10</v>
      </c>
      <c r="Y46" s="47" t="str">
        <f t="shared" si="249"/>
        <v>17</v>
      </c>
      <c r="Z46" s="47" t="str">
        <f t="shared" si="250"/>
        <v>00</v>
      </c>
      <c r="AA46" s="105" t="s">
        <v>1345</v>
      </c>
      <c r="AB46" s="49" t="str">
        <f t="shared" si="251"/>
        <v>10:17:00</v>
      </c>
      <c r="AC46" s="47" t="str">
        <f t="shared" si="252"/>
        <v>10</v>
      </c>
      <c r="AD46" s="47" t="str">
        <f t="shared" si="253"/>
        <v>20</v>
      </c>
      <c r="AE46" s="47" t="str">
        <f t="shared" si="254"/>
        <v>53</v>
      </c>
      <c r="AF46" s="291" t="s">
        <v>1346</v>
      </c>
      <c r="AG46" s="49" t="str">
        <f t="shared" si="255"/>
        <v>10:20:53</v>
      </c>
      <c r="AH46" s="50">
        <f t="shared" si="256"/>
        <v>7.4305555555555181E-2</v>
      </c>
      <c r="AI46" s="57">
        <f t="shared" si="257"/>
        <v>2.6967592592592737E-3</v>
      </c>
      <c r="AJ46" s="50">
        <f t="shared" si="258"/>
        <v>7.7002314814814454E-2</v>
      </c>
      <c r="AK46" s="52">
        <f t="shared" si="259"/>
        <v>16.822429906542059</v>
      </c>
      <c r="AL46" s="52">
        <f t="shared" si="260"/>
        <v>16.233278220351718</v>
      </c>
      <c r="AM46" s="106">
        <f t="shared" si="261"/>
        <v>0.45200231481481479</v>
      </c>
      <c r="AN46" s="47" t="str">
        <f t="shared" si="262"/>
        <v>12</v>
      </c>
      <c r="AO46" s="47" t="str">
        <f t="shared" si="263"/>
        <v>35</v>
      </c>
      <c r="AP46" s="47" t="str">
        <f t="shared" si="264"/>
        <v>57</v>
      </c>
      <c r="AQ46" s="48" t="s">
        <v>1347</v>
      </c>
      <c r="AR46" s="49" t="str">
        <f t="shared" si="265"/>
        <v>12:35:57</v>
      </c>
      <c r="AS46" s="47" t="str">
        <f t="shared" si="266"/>
        <v>12</v>
      </c>
      <c r="AT46" s="47" t="str">
        <f t="shared" si="267"/>
        <v>38</v>
      </c>
      <c r="AU46" s="47" t="str">
        <f t="shared" si="268"/>
        <v>19</v>
      </c>
      <c r="AV46" s="48" t="s">
        <v>1348</v>
      </c>
      <c r="AW46" s="49" t="str">
        <f t="shared" si="269"/>
        <v>12:38:19</v>
      </c>
      <c r="AX46" s="111">
        <f t="shared" si="270"/>
        <v>7.2962962962963007E-2</v>
      </c>
      <c r="AY46" s="109">
        <f t="shared" si="271"/>
        <v>1.6435185185185164E-3</v>
      </c>
      <c r="AZ46" s="107">
        <f t="shared" si="272"/>
        <v>7.4606481481481524E-2</v>
      </c>
      <c r="BA46" s="52">
        <f t="shared" si="273"/>
        <v>17.131979695431472</v>
      </c>
      <c r="BB46" s="52">
        <f t="shared" si="274"/>
        <v>16.75457648153894</v>
      </c>
      <c r="BC46" s="335"/>
      <c r="BD46" s="335"/>
      <c r="BE46" s="335"/>
      <c r="BF46" s="335"/>
      <c r="BG46" s="335"/>
      <c r="BH46" s="335"/>
      <c r="BI46" s="335"/>
      <c r="BJ46" s="335"/>
      <c r="BK46" s="335"/>
      <c r="BL46" s="367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5"/>
      <c r="BZ46" s="335"/>
      <c r="CA46" s="335"/>
      <c r="CB46" s="335"/>
      <c r="CC46" s="335"/>
      <c r="CD46" s="335"/>
      <c r="CE46" s="335"/>
      <c r="CF46" s="335"/>
      <c r="CG46" s="335"/>
      <c r="CH46" s="335"/>
      <c r="CI46" s="108">
        <f t="shared" si="275"/>
        <v>0.5543865740740741</v>
      </c>
      <c r="CJ46" s="47" t="str">
        <f t="shared" si="276"/>
        <v>14</v>
      </c>
      <c r="CK46" s="47" t="str">
        <f t="shared" si="277"/>
        <v>47</v>
      </c>
      <c r="CL46" s="47" t="str">
        <f t="shared" si="278"/>
        <v>48</v>
      </c>
      <c r="CM46" s="48" t="s">
        <v>1349</v>
      </c>
      <c r="CN46" s="49" t="str">
        <f t="shared" si="279"/>
        <v>14:47:48</v>
      </c>
      <c r="CO46" s="47" t="str">
        <f t="shared" si="280"/>
        <v>14</v>
      </c>
      <c r="CP46" s="47" t="str">
        <f t="shared" si="281"/>
        <v>54</v>
      </c>
      <c r="CQ46" s="47" t="str">
        <f t="shared" si="282"/>
        <v>15</v>
      </c>
      <c r="CR46" s="48" t="s">
        <v>1350</v>
      </c>
      <c r="CS46" s="49" t="str">
        <f t="shared" si="283"/>
        <v>14:54:15</v>
      </c>
      <c r="CT46" s="107">
        <f t="shared" si="284"/>
        <v>6.2141203703703685E-2</v>
      </c>
      <c r="CU46" s="366">
        <f t="shared" si="285"/>
        <v>4.4791666666667007E-3</v>
      </c>
      <c r="CV46" s="107">
        <f t="shared" si="286"/>
        <v>6.6620370370370385E-2</v>
      </c>
      <c r="CW46" s="52">
        <f t="shared" si="287"/>
        <v>13.410318495064258</v>
      </c>
      <c r="CX46" s="52">
        <f t="shared" si="288"/>
        <v>12.508686587908269</v>
      </c>
      <c r="CY46" s="58"/>
      <c r="CZ46" s="59">
        <f t="shared" ref="CZ46:CZ58" si="297">$DC$43/(MINUTE(DC46)/60+HOUR(DC46)+SECOND(DC46)/3600)</f>
        <v>15.594541910331385</v>
      </c>
      <c r="DA46" s="421">
        <f t="shared" si="289"/>
        <v>15.917758249046594</v>
      </c>
      <c r="DB46" s="61">
        <f t="shared" ref="DB46:DB59" si="298">R46+AH46+AX46+BN46+CD46+CT46</f>
        <v>0.20940972222222187</v>
      </c>
      <c r="DC46" s="61">
        <f t="shared" ref="DC46:DC59" si="299">T46+AJ46+AZ46+BN46+CF46+CT46</f>
        <v>0.21374999999999966</v>
      </c>
      <c r="DD46" s="62"/>
      <c r="DE46" s="63">
        <f t="shared" ref="DE46:DE47" si="300">DE45</f>
        <v>80</v>
      </c>
      <c r="DF46" s="64">
        <f t="shared" ref="DF46:DF59" si="301">MINUTE(DB46)/60+HOUR(DB46)+SECOND(DB46)/3600</f>
        <v>5.0258333333333329</v>
      </c>
      <c r="DG46" s="64">
        <f t="shared" ref="DG46:DG47" si="302">MINUTE(DC46)/60+HOUR(DC46)+SECOND(DC46)/3600</f>
        <v>5.13</v>
      </c>
      <c r="DH46" s="16">
        <f t="shared" ref="DH46:DH47" si="303">DH45-5</f>
        <v>190</v>
      </c>
      <c r="DI46" s="16">
        <f t="shared" ref="DI46:DI47" si="304">-(SECOND(CN46-$CN$44)/60+MINUTE(CN46-$CN$44)+HOUR(CN46-$CN$44)*60)</f>
        <v>-23.633333333333333</v>
      </c>
      <c r="DJ46" s="65">
        <f t="shared" ref="DJ46:DJ47" si="305">IF((DE46+DH46+DI46)&lt;DE46,DE46,DE46+DH46+DI46)</f>
        <v>246.36666666666667</v>
      </c>
      <c r="DK46" s="65">
        <f t="shared" si="292"/>
        <v>246.36666666666667</v>
      </c>
      <c r="DL46" s="65">
        <f t="shared" ref="DL46:DL47" si="306">IF((S46&gt;$DN$3),0,DK46)</f>
        <v>246.36666666666667</v>
      </c>
      <c r="DM46" s="65">
        <f t="shared" ref="DM46:DM47" si="307">IF((AI46&gt;$DN$3),0,DK46)</f>
        <v>246.36666666666667</v>
      </c>
      <c r="DN46" s="65">
        <f t="shared" ref="DN46:DN47" si="308">IF((AY46&gt;$DM$3),0,DK46)</f>
        <v>246.36666666666667</v>
      </c>
      <c r="DO46" s="65">
        <f t="shared" ref="DO46:DO47" si="309">IF((BO46&gt;$DM$3),0,DK46)</f>
        <v>246.36666666666667</v>
      </c>
      <c r="DP46" s="65">
        <f t="shared" ref="DP46:DP47" si="310">IF((CE46&gt;$DN$3),0,DK46)</f>
        <v>246.36666666666667</v>
      </c>
      <c r="DQ46" s="65">
        <f t="shared" ref="DQ46:DQ47" si="311">IF((CU46&gt;$DM$3),0,DK46)</f>
        <v>246.36666666666667</v>
      </c>
      <c r="DR46" s="134">
        <f t="shared" ref="DR46:DR47" si="312">DL46*DM46*DN46*DO46*DP46*DQ46/DL46/DM46/DN46/DP46/DQ46</f>
        <v>246.36666666666665</v>
      </c>
      <c r="DS46" s="66"/>
    </row>
    <row r="47" spans="1:123" s="355" customFormat="1">
      <c r="A47" s="212">
        <f t="shared" si="296"/>
        <v>4</v>
      </c>
      <c r="B47" s="101">
        <f t="shared" si="293"/>
        <v>80</v>
      </c>
      <c r="C47" s="102">
        <v>502</v>
      </c>
      <c r="D47" s="103" t="s">
        <v>1159</v>
      </c>
      <c r="E47" s="104" t="s">
        <v>307</v>
      </c>
      <c r="F47" s="102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46">
        <v>0.35416666666666702</v>
      </c>
      <c r="X47" s="47" t="str">
        <f t="shared" si="248"/>
        <v>10</v>
      </c>
      <c r="Y47" s="47" t="str">
        <f t="shared" si="249"/>
        <v>17</v>
      </c>
      <c r="Z47" s="47" t="str">
        <f t="shared" si="250"/>
        <v>00</v>
      </c>
      <c r="AA47" s="105" t="s">
        <v>1345</v>
      </c>
      <c r="AB47" s="49" t="str">
        <f t="shared" si="251"/>
        <v>10:17:00</v>
      </c>
      <c r="AC47" s="47" t="str">
        <f t="shared" si="252"/>
        <v>10</v>
      </c>
      <c r="AD47" s="47" t="str">
        <f t="shared" si="253"/>
        <v>20</v>
      </c>
      <c r="AE47" s="47" t="str">
        <f t="shared" si="254"/>
        <v>53</v>
      </c>
      <c r="AF47" s="291" t="s">
        <v>1346</v>
      </c>
      <c r="AG47" s="49" t="str">
        <f t="shared" si="255"/>
        <v>10:20:53</v>
      </c>
      <c r="AH47" s="50">
        <f t="shared" si="256"/>
        <v>7.4305555555555181E-2</v>
      </c>
      <c r="AI47" s="57">
        <f t="shared" si="257"/>
        <v>2.6967592592592737E-3</v>
      </c>
      <c r="AJ47" s="50">
        <f t="shared" si="258"/>
        <v>7.7002314814814454E-2</v>
      </c>
      <c r="AK47" s="52">
        <f t="shared" si="259"/>
        <v>16.822429906542059</v>
      </c>
      <c r="AL47" s="52">
        <f t="shared" si="260"/>
        <v>16.233278220351718</v>
      </c>
      <c r="AM47" s="106">
        <f t="shared" si="261"/>
        <v>0.45200231481481479</v>
      </c>
      <c r="AN47" s="47" t="str">
        <f t="shared" si="262"/>
        <v>12</v>
      </c>
      <c r="AO47" s="47" t="str">
        <f t="shared" si="263"/>
        <v>35</v>
      </c>
      <c r="AP47" s="47" t="str">
        <f t="shared" si="264"/>
        <v>57</v>
      </c>
      <c r="AQ47" s="48" t="s">
        <v>1347</v>
      </c>
      <c r="AR47" s="49" t="str">
        <f t="shared" si="265"/>
        <v>12:35:57</v>
      </c>
      <c r="AS47" s="47" t="str">
        <f t="shared" si="266"/>
        <v>12</v>
      </c>
      <c r="AT47" s="47" t="str">
        <f t="shared" si="267"/>
        <v>38</v>
      </c>
      <c r="AU47" s="47" t="str">
        <f t="shared" si="268"/>
        <v>19</v>
      </c>
      <c r="AV47" s="48" t="s">
        <v>1348</v>
      </c>
      <c r="AW47" s="49" t="str">
        <f t="shared" si="269"/>
        <v>12:38:19</v>
      </c>
      <c r="AX47" s="111">
        <f t="shared" si="270"/>
        <v>7.2962962962963007E-2</v>
      </c>
      <c r="AY47" s="109">
        <f t="shared" si="271"/>
        <v>1.6435185185185164E-3</v>
      </c>
      <c r="AZ47" s="107">
        <f t="shared" si="272"/>
        <v>7.4606481481481524E-2</v>
      </c>
      <c r="BA47" s="52">
        <f t="shared" si="273"/>
        <v>17.131979695431472</v>
      </c>
      <c r="BB47" s="52">
        <f t="shared" si="274"/>
        <v>16.75457648153894</v>
      </c>
      <c r="BC47" s="302"/>
      <c r="BD47" s="117"/>
      <c r="BE47" s="117"/>
      <c r="BF47" s="117"/>
      <c r="BG47" s="117"/>
      <c r="BH47" s="117"/>
      <c r="BI47" s="117"/>
      <c r="BJ47" s="117"/>
      <c r="BK47" s="117"/>
      <c r="BL47" s="308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08">
        <f t="shared" si="275"/>
        <v>0.5543865740740741</v>
      </c>
      <c r="CJ47" s="47" t="str">
        <f t="shared" si="276"/>
        <v>14</v>
      </c>
      <c r="CK47" s="47" t="str">
        <f t="shared" si="277"/>
        <v>53</v>
      </c>
      <c r="CL47" s="47" t="str">
        <f t="shared" si="278"/>
        <v>36</v>
      </c>
      <c r="CM47" s="48" t="s">
        <v>1905</v>
      </c>
      <c r="CN47" s="49" t="str">
        <f t="shared" si="279"/>
        <v>14:53:36</v>
      </c>
      <c r="CO47" s="47" t="str">
        <f t="shared" si="280"/>
        <v>14</v>
      </c>
      <c r="CP47" s="47" t="str">
        <f t="shared" si="281"/>
        <v>58</v>
      </c>
      <c r="CQ47" s="47" t="str">
        <f t="shared" si="282"/>
        <v>32</v>
      </c>
      <c r="CR47" s="48" t="s">
        <v>1906</v>
      </c>
      <c r="CS47" s="49" t="str">
        <f t="shared" si="283"/>
        <v>14:58:32</v>
      </c>
      <c r="CT47" s="107">
        <f t="shared" si="284"/>
        <v>6.6168981481481426E-2</v>
      </c>
      <c r="CU47" s="366">
        <f t="shared" si="285"/>
        <v>3.4259259259259434E-3</v>
      </c>
      <c r="CV47" s="107">
        <f t="shared" si="286"/>
        <v>6.9594907407407369E-2</v>
      </c>
      <c r="CW47" s="52">
        <f t="shared" si="287"/>
        <v>12.594017841525273</v>
      </c>
      <c r="CX47" s="52">
        <f t="shared" si="288"/>
        <v>11.974056211541662</v>
      </c>
      <c r="CY47" s="58"/>
      <c r="CZ47" s="59">
        <f t="shared" si="297"/>
        <v>15.306122448979592</v>
      </c>
      <c r="DA47" s="421">
        <f t="shared" si="289"/>
        <v>15.617374328940947</v>
      </c>
      <c r="DB47" s="61">
        <f t="shared" si="298"/>
        <v>0.21343749999999961</v>
      </c>
      <c r="DC47" s="61">
        <f t="shared" si="299"/>
        <v>0.2177777777777774</v>
      </c>
      <c r="DD47" s="62"/>
      <c r="DE47" s="63">
        <f t="shared" si="300"/>
        <v>80</v>
      </c>
      <c r="DF47" s="64">
        <f t="shared" si="301"/>
        <v>5.1224999999999996</v>
      </c>
      <c r="DG47" s="64">
        <f t="shared" si="302"/>
        <v>5.2266666666666666</v>
      </c>
      <c r="DH47" s="16">
        <f t="shared" si="303"/>
        <v>185</v>
      </c>
      <c r="DI47" s="16">
        <f t="shared" si="304"/>
        <v>-29.433333333333334</v>
      </c>
      <c r="DJ47" s="65">
        <f t="shared" si="305"/>
        <v>235.56666666666666</v>
      </c>
      <c r="DK47" s="65">
        <f t="shared" si="292"/>
        <v>235.56666666666666</v>
      </c>
      <c r="DL47" s="65">
        <f t="shared" si="306"/>
        <v>235.56666666666666</v>
      </c>
      <c r="DM47" s="65">
        <f t="shared" si="307"/>
        <v>235.56666666666666</v>
      </c>
      <c r="DN47" s="65">
        <f t="shared" si="308"/>
        <v>235.56666666666666</v>
      </c>
      <c r="DO47" s="65">
        <f t="shared" si="309"/>
        <v>235.56666666666666</v>
      </c>
      <c r="DP47" s="65">
        <f t="shared" si="310"/>
        <v>235.56666666666666</v>
      </c>
      <c r="DQ47" s="65">
        <f t="shared" si="311"/>
        <v>235.56666666666666</v>
      </c>
      <c r="DR47" s="134">
        <f t="shared" si="312"/>
        <v>235.56666666666666</v>
      </c>
    </row>
    <row r="48" spans="1:123" s="355" customFormat="1">
      <c r="A48" s="417">
        <f t="shared" si="296"/>
        <v>5</v>
      </c>
      <c r="B48" s="359">
        <f t="shared" si="293"/>
        <v>80</v>
      </c>
      <c r="C48" s="360">
        <v>159</v>
      </c>
      <c r="D48" s="361" t="s">
        <v>1270</v>
      </c>
      <c r="E48" s="362" t="s">
        <v>1271</v>
      </c>
      <c r="F48" s="360" t="s">
        <v>1948</v>
      </c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6">
        <v>0.35416666666666669</v>
      </c>
      <c r="X48" s="337" t="str">
        <f t="shared" si="248"/>
        <v>10</v>
      </c>
      <c r="Y48" s="337" t="str">
        <f t="shared" si="249"/>
        <v>18</v>
      </c>
      <c r="Z48" s="337" t="str">
        <f t="shared" si="250"/>
        <v>49</v>
      </c>
      <c r="AA48" s="363" t="s">
        <v>1949</v>
      </c>
      <c r="AB48" s="339" t="str">
        <f t="shared" si="251"/>
        <v>10:18:49</v>
      </c>
      <c r="AC48" s="337" t="str">
        <f t="shared" si="252"/>
        <v>10</v>
      </c>
      <c r="AD48" s="337" t="str">
        <f t="shared" si="253"/>
        <v>20</v>
      </c>
      <c r="AE48" s="337" t="str">
        <f t="shared" si="254"/>
        <v>57</v>
      </c>
      <c r="AF48" s="364" t="s">
        <v>1950</v>
      </c>
      <c r="AG48" s="339" t="str">
        <f t="shared" si="255"/>
        <v>10:20:57</v>
      </c>
      <c r="AH48" s="340">
        <f t="shared" si="256"/>
        <v>7.5567129629629637E-2</v>
      </c>
      <c r="AI48" s="340">
        <f t="shared" si="257"/>
        <v>1.4814814814814725E-3</v>
      </c>
      <c r="AJ48" s="340">
        <f t="shared" si="258"/>
        <v>7.7048611111111109E-2</v>
      </c>
      <c r="AK48" s="341">
        <f t="shared" si="259"/>
        <v>16.541583703476796</v>
      </c>
      <c r="AL48" s="341">
        <f t="shared" si="260"/>
        <v>16.223524109959438</v>
      </c>
      <c r="AM48" s="342">
        <f t="shared" si="261"/>
        <v>0.45204861111111111</v>
      </c>
      <c r="AN48" s="337" t="str">
        <f t="shared" si="262"/>
        <v/>
      </c>
      <c r="AO48" s="337" t="str">
        <f t="shared" si="263"/>
        <v/>
      </c>
      <c r="AP48" s="337" t="str">
        <f t="shared" si="264"/>
        <v/>
      </c>
      <c r="AQ48" s="338"/>
      <c r="AR48" s="339" t="str">
        <f t="shared" si="265"/>
        <v>::</v>
      </c>
      <c r="AS48" s="337" t="str">
        <f t="shared" si="266"/>
        <v/>
      </c>
      <c r="AT48" s="337" t="str">
        <f t="shared" si="267"/>
        <v/>
      </c>
      <c r="AU48" s="337" t="str">
        <f t="shared" si="268"/>
        <v/>
      </c>
      <c r="AV48" s="338"/>
      <c r="AW48" s="339" t="str">
        <f t="shared" si="269"/>
        <v>::</v>
      </c>
      <c r="AX48" s="365"/>
      <c r="AY48" s="366"/>
      <c r="AZ48" s="366"/>
      <c r="BA48" s="341"/>
      <c r="BB48" s="341"/>
      <c r="BC48" s="335"/>
      <c r="BD48" s="335"/>
      <c r="BE48" s="335"/>
      <c r="BF48" s="335"/>
      <c r="BG48" s="335"/>
      <c r="BH48" s="335"/>
      <c r="BI48" s="335"/>
      <c r="BJ48" s="335"/>
      <c r="BK48" s="335"/>
      <c r="BL48" s="367"/>
      <c r="BM48" s="335"/>
      <c r="BN48" s="335"/>
      <c r="BO48" s="335"/>
      <c r="BP48" s="335"/>
      <c r="BQ48" s="335"/>
      <c r="BR48" s="335"/>
      <c r="BS48" s="335"/>
      <c r="BT48" s="335"/>
      <c r="BU48" s="335"/>
      <c r="BV48" s="335"/>
      <c r="BW48" s="335"/>
      <c r="BX48" s="335"/>
      <c r="BY48" s="335"/>
      <c r="BZ48" s="335"/>
      <c r="CA48" s="335"/>
      <c r="CB48" s="335"/>
      <c r="CC48" s="335"/>
      <c r="CD48" s="335"/>
      <c r="CE48" s="335"/>
      <c r="CF48" s="335"/>
      <c r="CG48" s="335"/>
      <c r="CH48" s="335"/>
      <c r="CI48" s="323"/>
      <c r="CJ48" s="337"/>
      <c r="CK48" s="337"/>
      <c r="CL48" s="337"/>
      <c r="CM48" s="338"/>
      <c r="CN48" s="339"/>
      <c r="CO48" s="337"/>
      <c r="CP48" s="337"/>
      <c r="CQ48" s="337"/>
      <c r="CR48" s="338"/>
      <c r="CS48" s="339"/>
      <c r="CT48" s="366"/>
      <c r="CU48" s="366"/>
      <c r="CV48" s="366"/>
      <c r="CW48" s="341"/>
      <c r="CX48" s="341"/>
      <c r="CY48" s="346"/>
      <c r="CZ48" s="356"/>
      <c r="DA48" s="368"/>
      <c r="DB48" s="348"/>
      <c r="DC48" s="348"/>
      <c r="DD48" s="349"/>
      <c r="DE48" s="350"/>
      <c r="DF48" s="351">
        <f t="shared" si="301"/>
        <v>0</v>
      </c>
      <c r="DG48" s="351"/>
      <c r="DH48" s="352"/>
      <c r="DI48" s="352"/>
      <c r="DJ48" s="353"/>
      <c r="DK48" s="353"/>
      <c r="DL48" s="353"/>
      <c r="DM48" s="353"/>
      <c r="DN48" s="353"/>
      <c r="DO48" s="353"/>
      <c r="DP48" s="353"/>
      <c r="DQ48" s="353"/>
      <c r="DR48" s="354"/>
    </row>
    <row r="49" spans="1:123" s="355" customFormat="1">
      <c r="A49" s="417">
        <f t="shared" si="296"/>
        <v>6</v>
      </c>
      <c r="B49" s="359">
        <f t="shared" si="293"/>
        <v>80</v>
      </c>
      <c r="C49" s="360">
        <v>179</v>
      </c>
      <c r="D49" s="361" t="s">
        <v>1162</v>
      </c>
      <c r="E49" s="362" t="s">
        <v>1272</v>
      </c>
      <c r="F49" s="372" t="s">
        <v>1920</v>
      </c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6">
        <v>0.35416666666666669</v>
      </c>
      <c r="X49" s="337" t="str">
        <f t="shared" si="248"/>
        <v/>
      </c>
      <c r="Y49" s="337" t="str">
        <f t="shared" si="249"/>
        <v/>
      </c>
      <c r="Z49" s="337" t="str">
        <f t="shared" si="250"/>
        <v/>
      </c>
      <c r="AA49" s="363"/>
      <c r="AB49" s="339" t="str">
        <f t="shared" si="251"/>
        <v>::</v>
      </c>
      <c r="AC49" s="337" t="str">
        <f t="shared" si="252"/>
        <v/>
      </c>
      <c r="AD49" s="337" t="str">
        <f t="shared" si="253"/>
        <v/>
      </c>
      <c r="AE49" s="337" t="str">
        <f t="shared" si="254"/>
        <v/>
      </c>
      <c r="AF49" s="364"/>
      <c r="AG49" s="339" t="str">
        <f t="shared" si="255"/>
        <v>::</v>
      </c>
      <c r="AH49" s="340"/>
      <c r="AI49" s="340"/>
      <c r="AJ49" s="340"/>
      <c r="AK49" s="341"/>
      <c r="AL49" s="341"/>
      <c r="AM49" s="342"/>
      <c r="AN49" s="337"/>
      <c r="AO49" s="337"/>
      <c r="AP49" s="337"/>
      <c r="AQ49" s="338"/>
      <c r="AR49" s="339"/>
      <c r="AS49" s="337"/>
      <c r="AT49" s="337"/>
      <c r="AU49" s="337"/>
      <c r="AV49" s="338"/>
      <c r="AW49" s="339"/>
      <c r="AX49" s="365"/>
      <c r="AY49" s="366"/>
      <c r="AZ49" s="366"/>
      <c r="BA49" s="341"/>
      <c r="BB49" s="341"/>
      <c r="BC49" s="335"/>
      <c r="BD49" s="335"/>
      <c r="BE49" s="335"/>
      <c r="BF49" s="335"/>
      <c r="BG49" s="335"/>
      <c r="BH49" s="335"/>
      <c r="BI49" s="335"/>
      <c r="BJ49" s="335"/>
      <c r="BK49" s="335"/>
      <c r="BL49" s="367"/>
      <c r="BM49" s="335"/>
      <c r="BN49" s="335"/>
      <c r="BO49" s="335"/>
      <c r="BP49" s="335"/>
      <c r="BQ49" s="335"/>
      <c r="BR49" s="335"/>
      <c r="BS49" s="335"/>
      <c r="BT49" s="335"/>
      <c r="BU49" s="335"/>
      <c r="BV49" s="335"/>
      <c r="BW49" s="335"/>
      <c r="BX49" s="335"/>
      <c r="BY49" s="335"/>
      <c r="BZ49" s="335"/>
      <c r="CA49" s="335"/>
      <c r="CB49" s="335"/>
      <c r="CC49" s="335"/>
      <c r="CD49" s="335"/>
      <c r="CE49" s="335"/>
      <c r="CF49" s="335"/>
      <c r="CG49" s="335"/>
      <c r="CH49" s="335"/>
      <c r="CI49" s="323"/>
      <c r="CJ49" s="337"/>
      <c r="CK49" s="337"/>
      <c r="CL49" s="337"/>
      <c r="CM49" s="338"/>
      <c r="CN49" s="339"/>
      <c r="CO49" s="337"/>
      <c r="CP49" s="337"/>
      <c r="CQ49" s="337"/>
      <c r="CR49" s="338"/>
      <c r="CS49" s="339"/>
      <c r="CT49" s="366"/>
      <c r="CU49" s="366"/>
      <c r="CV49" s="366"/>
      <c r="CW49" s="341"/>
      <c r="CX49" s="341"/>
      <c r="CY49" s="346"/>
      <c r="CZ49" s="356"/>
      <c r="DA49" s="368"/>
      <c r="DB49" s="348"/>
      <c r="DC49" s="348"/>
      <c r="DD49" s="349"/>
      <c r="DE49" s="350"/>
      <c r="DF49" s="351">
        <f t="shared" si="301"/>
        <v>0</v>
      </c>
      <c r="DG49" s="351"/>
      <c r="DH49" s="352"/>
      <c r="DI49" s="352"/>
      <c r="DJ49" s="353"/>
      <c r="DK49" s="353"/>
      <c r="DL49" s="353"/>
      <c r="DM49" s="353"/>
      <c r="DN49" s="353"/>
      <c r="DO49" s="353"/>
      <c r="DP49" s="353"/>
      <c r="DQ49" s="353"/>
      <c r="DR49" s="354"/>
    </row>
    <row r="50" spans="1:123" s="355" customFormat="1">
      <c r="A50" s="417">
        <f t="shared" si="296"/>
        <v>7</v>
      </c>
      <c r="B50" s="359">
        <f t="shared" si="293"/>
        <v>80</v>
      </c>
      <c r="C50" s="360">
        <v>84</v>
      </c>
      <c r="D50" s="625" t="s">
        <v>1075</v>
      </c>
      <c r="E50" s="625" t="s">
        <v>1937</v>
      </c>
      <c r="F50" s="360" t="s">
        <v>1920</v>
      </c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6">
        <v>0.35416666666666669</v>
      </c>
      <c r="X50" s="337" t="str">
        <f t="shared" si="248"/>
        <v>10</v>
      </c>
      <c r="Y50" s="337" t="str">
        <f t="shared" si="249"/>
        <v>25</v>
      </c>
      <c r="Z50" s="337" t="str">
        <f t="shared" si="250"/>
        <v>30</v>
      </c>
      <c r="AA50" s="363" t="s">
        <v>1938</v>
      </c>
      <c r="AB50" s="339" t="str">
        <f t="shared" si="251"/>
        <v>10:25:30</v>
      </c>
      <c r="AC50" s="337" t="str">
        <f t="shared" si="252"/>
        <v>10</v>
      </c>
      <c r="AD50" s="337" t="str">
        <f t="shared" si="253"/>
        <v>31</v>
      </c>
      <c r="AE50" s="337" t="str">
        <f t="shared" si="254"/>
        <v>20</v>
      </c>
      <c r="AF50" s="364" t="s">
        <v>1939</v>
      </c>
      <c r="AG50" s="339" t="str">
        <f t="shared" si="255"/>
        <v>10:31:20</v>
      </c>
      <c r="AH50" s="340">
        <f t="shared" si="256"/>
        <v>8.0208333333333326E-2</v>
      </c>
      <c r="AI50" s="340">
        <f t="shared" si="257"/>
        <v>4.05092592592593E-3</v>
      </c>
      <c r="AJ50" s="340">
        <f t="shared" si="258"/>
        <v>8.4259259259259256E-2</v>
      </c>
      <c r="AK50" s="341">
        <f t="shared" si="259"/>
        <v>15.584415584415586</v>
      </c>
      <c r="AL50" s="341">
        <f t="shared" si="260"/>
        <v>14.835164835164836</v>
      </c>
      <c r="AM50" s="342">
        <f t="shared" si="261"/>
        <v>0.45925925925925926</v>
      </c>
      <c r="AN50" s="337" t="str">
        <f t="shared" si="262"/>
        <v>12</v>
      </c>
      <c r="AO50" s="337" t="str">
        <f t="shared" si="263"/>
        <v>53</v>
      </c>
      <c r="AP50" s="337" t="str">
        <f t="shared" si="264"/>
        <v>56</v>
      </c>
      <c r="AQ50" s="338" t="s">
        <v>1940</v>
      </c>
      <c r="AR50" s="339" t="str">
        <f t="shared" si="265"/>
        <v>12:53:56</v>
      </c>
      <c r="AS50" s="337" t="str">
        <f t="shared" si="266"/>
        <v>12</v>
      </c>
      <c r="AT50" s="337" t="str">
        <f t="shared" si="267"/>
        <v>56</v>
      </c>
      <c r="AU50" s="337" t="str">
        <f t="shared" si="268"/>
        <v>54</v>
      </c>
      <c r="AV50" s="338" t="s">
        <v>1941</v>
      </c>
      <c r="AW50" s="339" t="str">
        <f t="shared" si="269"/>
        <v>12:56:54</v>
      </c>
      <c r="AX50" s="365">
        <f t="shared" si="270"/>
        <v>7.8194444444444455E-2</v>
      </c>
      <c r="AY50" s="366">
        <f t="shared" si="271"/>
        <v>2.0601851851852482E-3</v>
      </c>
      <c r="AZ50" s="366">
        <f t="shared" si="272"/>
        <v>8.0254629629629703E-2</v>
      </c>
      <c r="BA50" s="341">
        <f t="shared" si="273"/>
        <v>15.985790408525755</v>
      </c>
      <c r="BB50" s="341">
        <f t="shared" si="274"/>
        <v>15.575425439861554</v>
      </c>
      <c r="BC50" s="335"/>
      <c r="BD50" s="335"/>
      <c r="BE50" s="335"/>
      <c r="BF50" s="335"/>
      <c r="BG50" s="335"/>
      <c r="BH50" s="335"/>
      <c r="BI50" s="335"/>
      <c r="BJ50" s="335"/>
      <c r="BK50" s="335"/>
      <c r="BL50" s="367"/>
      <c r="BM50" s="335"/>
      <c r="BN50" s="335"/>
      <c r="BO50" s="335"/>
      <c r="BP50" s="335"/>
      <c r="BQ50" s="335"/>
      <c r="BR50" s="335"/>
      <c r="BS50" s="335"/>
      <c r="BT50" s="335"/>
      <c r="BU50" s="335"/>
      <c r="BV50" s="335"/>
      <c r="BW50" s="335"/>
      <c r="BX50" s="335"/>
      <c r="BY50" s="335"/>
      <c r="BZ50" s="335"/>
      <c r="CA50" s="335"/>
      <c r="CB50" s="335"/>
      <c r="CC50" s="335"/>
      <c r="CD50" s="335"/>
      <c r="CE50" s="335"/>
      <c r="CF50" s="335"/>
      <c r="CG50" s="335"/>
      <c r="CH50" s="335"/>
      <c r="CI50" s="323">
        <f t="shared" si="275"/>
        <v>0.56729166666666675</v>
      </c>
      <c r="CJ50" s="337" t="str">
        <f t="shared" si="276"/>
        <v/>
      </c>
      <c r="CK50" s="337" t="str">
        <f t="shared" si="277"/>
        <v/>
      </c>
      <c r="CL50" s="337" t="str">
        <f t="shared" si="278"/>
        <v/>
      </c>
      <c r="CM50" s="338"/>
      <c r="CN50" s="339"/>
      <c r="CO50" s="337"/>
      <c r="CP50" s="337"/>
      <c r="CQ50" s="337"/>
      <c r="CR50" s="338"/>
      <c r="CS50" s="339"/>
      <c r="CT50" s="366"/>
      <c r="CU50" s="366"/>
      <c r="CV50" s="366"/>
      <c r="CW50" s="341"/>
      <c r="CX50" s="341"/>
      <c r="CY50" s="346"/>
      <c r="CZ50" s="356"/>
      <c r="DA50" s="368"/>
      <c r="DB50" s="348">
        <f t="shared" si="298"/>
        <v>0.15840277777777778</v>
      </c>
      <c r="DC50" s="348">
        <f t="shared" si="299"/>
        <v>0.16451388888888896</v>
      </c>
      <c r="DD50" s="349"/>
      <c r="DE50" s="350"/>
      <c r="DF50" s="351">
        <f t="shared" si="301"/>
        <v>3.8016666666666663</v>
      </c>
      <c r="DG50" s="351"/>
      <c r="DH50" s="352"/>
      <c r="DI50" s="352"/>
      <c r="DJ50" s="353"/>
      <c r="DK50" s="353"/>
      <c r="DL50" s="353"/>
      <c r="DM50" s="353"/>
      <c r="DN50" s="353"/>
      <c r="DO50" s="353"/>
      <c r="DP50" s="353"/>
      <c r="DQ50" s="353"/>
      <c r="DR50" s="354"/>
    </row>
    <row r="51" spans="1:123" s="355" customFormat="1">
      <c r="A51" s="417">
        <f t="shared" si="296"/>
        <v>8</v>
      </c>
      <c r="B51" s="359">
        <f t="shared" si="293"/>
        <v>80</v>
      </c>
      <c r="C51" s="360">
        <v>419</v>
      </c>
      <c r="D51" s="625" t="s">
        <v>1158</v>
      </c>
      <c r="E51" s="625" t="s">
        <v>569</v>
      </c>
      <c r="F51" s="372" t="s">
        <v>49</v>
      </c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6">
        <v>0.35416666666666702</v>
      </c>
      <c r="X51" s="337" t="str">
        <f t="shared" si="248"/>
        <v>10</v>
      </c>
      <c r="Y51" s="337" t="str">
        <f t="shared" si="249"/>
        <v>00</v>
      </c>
      <c r="Z51" s="337" t="str">
        <f t="shared" si="250"/>
        <v>49</v>
      </c>
      <c r="AA51" s="363" t="s">
        <v>1961</v>
      </c>
      <c r="AB51" s="339" t="str">
        <f t="shared" si="251"/>
        <v>10:00:49</v>
      </c>
      <c r="AC51" s="337" t="str">
        <f t="shared" si="252"/>
        <v>10</v>
      </c>
      <c r="AD51" s="337" t="str">
        <f t="shared" si="253"/>
        <v>08</v>
      </c>
      <c r="AE51" s="337" t="str">
        <f t="shared" si="254"/>
        <v>19</v>
      </c>
      <c r="AF51" s="364" t="s">
        <v>1962</v>
      </c>
      <c r="AG51" s="339" t="str">
        <f t="shared" si="255"/>
        <v>10:08:19</v>
      </c>
      <c r="AH51" s="340">
        <f t="shared" si="256"/>
        <v>6.3067129629629237E-2</v>
      </c>
      <c r="AI51" s="340">
        <f t="shared" si="257"/>
        <v>5.2083333333333703E-3</v>
      </c>
      <c r="AJ51" s="340">
        <f t="shared" si="258"/>
        <v>6.8275462962962608E-2</v>
      </c>
      <c r="AK51" s="341">
        <f t="shared" si="259"/>
        <v>19.820150486327769</v>
      </c>
      <c r="AL51" s="341">
        <f t="shared" si="260"/>
        <v>18.308187828445501</v>
      </c>
      <c r="AM51" s="342">
        <f t="shared" si="261"/>
        <v>0.44327546296296294</v>
      </c>
      <c r="AN51" s="337" t="str">
        <f t="shared" si="262"/>
        <v>12</v>
      </c>
      <c r="AO51" s="337" t="str">
        <f t="shared" si="263"/>
        <v>22</v>
      </c>
      <c r="AP51" s="337" t="str">
        <f t="shared" si="264"/>
        <v>38</v>
      </c>
      <c r="AQ51" s="338" t="s">
        <v>1963</v>
      </c>
      <c r="AR51" s="339" t="str">
        <f t="shared" si="265"/>
        <v>12:22:38</v>
      </c>
      <c r="AS51" s="337" t="str">
        <f t="shared" si="266"/>
        <v>12</v>
      </c>
      <c r="AT51" s="337" t="str">
        <f t="shared" si="267"/>
        <v>27</v>
      </c>
      <c r="AU51" s="337" t="str">
        <f t="shared" si="268"/>
        <v>54</v>
      </c>
      <c r="AV51" s="338" t="s">
        <v>1964</v>
      </c>
      <c r="AW51" s="339" t="str">
        <f t="shared" si="269"/>
        <v>12:27:54</v>
      </c>
      <c r="AX51" s="365">
        <f t="shared" si="270"/>
        <v>7.2442129629629703E-2</v>
      </c>
      <c r="AY51" s="366">
        <f t="shared" si="271"/>
        <v>3.657407407407387E-3</v>
      </c>
      <c r="AZ51" s="366">
        <f t="shared" si="272"/>
        <v>7.609953703703709E-2</v>
      </c>
      <c r="BA51" s="341">
        <f t="shared" si="273"/>
        <v>17.255152580284392</v>
      </c>
      <c r="BB51" s="341">
        <f t="shared" si="274"/>
        <v>16.425855513307987</v>
      </c>
      <c r="BC51" s="335"/>
      <c r="BD51" s="335"/>
      <c r="BE51" s="335"/>
      <c r="BF51" s="335"/>
      <c r="BG51" s="335"/>
      <c r="BH51" s="335"/>
      <c r="BI51" s="335"/>
      <c r="BJ51" s="335"/>
      <c r="BK51" s="335"/>
      <c r="BL51" s="367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  <c r="CB51" s="335"/>
      <c r="CC51" s="335"/>
      <c r="CD51" s="335"/>
      <c r="CE51" s="335"/>
      <c r="CF51" s="335"/>
      <c r="CG51" s="335"/>
      <c r="CH51" s="335"/>
      <c r="CI51" s="323">
        <f t="shared" si="275"/>
        <v>0.54715277777777782</v>
      </c>
      <c r="CJ51" s="337" t="str">
        <f t="shared" si="276"/>
        <v>14</v>
      </c>
      <c r="CK51" s="337" t="str">
        <f t="shared" si="277"/>
        <v>15</v>
      </c>
      <c r="CL51" s="337" t="str">
        <f t="shared" si="278"/>
        <v>08</v>
      </c>
      <c r="CM51" s="338" t="s">
        <v>1965</v>
      </c>
      <c r="CN51" s="339" t="str">
        <f t="shared" si="279"/>
        <v>14:15:08</v>
      </c>
      <c r="CO51" s="337" t="str">
        <f t="shared" si="280"/>
        <v>14</v>
      </c>
      <c r="CP51" s="337" t="str">
        <f t="shared" si="281"/>
        <v>23</v>
      </c>
      <c r="CQ51" s="337" t="str">
        <f t="shared" si="282"/>
        <v>30</v>
      </c>
      <c r="CR51" s="338" t="s">
        <v>1966</v>
      </c>
      <c r="CS51" s="339" t="str">
        <f t="shared" si="283"/>
        <v>14:23:30</v>
      </c>
      <c r="CT51" s="366">
        <f t="shared" si="284"/>
        <v>4.6689814814814823E-2</v>
      </c>
      <c r="CU51" s="366">
        <f t="shared" si="285"/>
        <v>5.8101851851851682E-3</v>
      </c>
      <c r="CV51" s="366">
        <f t="shared" si="286"/>
        <v>5.2499999999999991E-2</v>
      </c>
      <c r="CW51" s="341">
        <f t="shared" si="287"/>
        <v>17.848289538919186</v>
      </c>
      <c r="CX51" s="341">
        <f t="shared" si="288"/>
        <v>15.873015873015873</v>
      </c>
      <c r="CY51" s="346"/>
      <c r="CZ51" s="356">
        <f t="shared" si="297"/>
        <v>17.446086745820207</v>
      </c>
      <c r="DA51" s="368">
        <f t="shared" si="289"/>
        <v>18.295006987676281</v>
      </c>
      <c r="DB51" s="348">
        <f t="shared" si="298"/>
        <v>0.18219907407407376</v>
      </c>
      <c r="DC51" s="348">
        <f t="shared" si="299"/>
        <v>0.19106481481481452</v>
      </c>
      <c r="DD51" s="349"/>
      <c r="DE51" s="350"/>
      <c r="DF51" s="351">
        <f t="shared" si="301"/>
        <v>4.3727777777777774</v>
      </c>
      <c r="DG51" s="351"/>
      <c r="DH51" s="352"/>
      <c r="DI51" s="352"/>
      <c r="DJ51" s="353"/>
      <c r="DK51" s="353"/>
      <c r="DL51" s="353"/>
      <c r="DM51" s="353"/>
      <c r="DN51" s="353"/>
      <c r="DO51" s="353"/>
      <c r="DP51" s="353"/>
      <c r="DQ51" s="353"/>
      <c r="DR51" s="354"/>
    </row>
    <row r="52" spans="1:123" s="355" customFormat="1">
      <c r="A52" s="417">
        <f t="shared" si="296"/>
        <v>9</v>
      </c>
      <c r="B52" s="359">
        <f t="shared" si="293"/>
        <v>80</v>
      </c>
      <c r="C52" s="360">
        <v>103</v>
      </c>
      <c r="D52" s="361" t="s">
        <v>1161</v>
      </c>
      <c r="E52" s="362" t="s">
        <v>1273</v>
      </c>
      <c r="F52" s="360" t="s">
        <v>51</v>
      </c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6">
        <v>0.35416666666666702</v>
      </c>
      <c r="X52" s="337" t="str">
        <f t="shared" si="248"/>
        <v>10</v>
      </c>
      <c r="Y52" s="337" t="str">
        <f t="shared" si="249"/>
        <v>02</v>
      </c>
      <c r="Z52" s="337" t="str">
        <f t="shared" si="250"/>
        <v>39</v>
      </c>
      <c r="AA52" s="363" t="s">
        <v>1967</v>
      </c>
      <c r="AB52" s="339" t="str">
        <f t="shared" si="251"/>
        <v>10:02:39</v>
      </c>
      <c r="AC52" s="337" t="str">
        <f t="shared" si="252"/>
        <v>10</v>
      </c>
      <c r="AD52" s="337" t="str">
        <f t="shared" si="253"/>
        <v>08</v>
      </c>
      <c r="AE52" s="337" t="str">
        <f t="shared" si="254"/>
        <v>44</v>
      </c>
      <c r="AF52" s="364" t="s">
        <v>1968</v>
      </c>
      <c r="AG52" s="339" t="str">
        <f t="shared" si="255"/>
        <v>10:08:44</v>
      </c>
      <c r="AH52" s="340">
        <f t="shared" si="256"/>
        <v>6.4340277777777455E-2</v>
      </c>
      <c r="AI52" s="340">
        <f t="shared" si="257"/>
        <v>4.2245370370370128E-3</v>
      </c>
      <c r="AJ52" s="340">
        <f t="shared" si="258"/>
        <v>6.8564814814814468E-2</v>
      </c>
      <c r="AK52" s="341">
        <f t="shared" si="259"/>
        <v>19.427954668105777</v>
      </c>
      <c r="AL52" s="341">
        <f t="shared" si="260"/>
        <v>18.23092505064146</v>
      </c>
      <c r="AM52" s="342">
        <f t="shared" si="261"/>
        <v>0.4435648148148148</v>
      </c>
      <c r="AN52" s="337" t="str">
        <f t="shared" si="262"/>
        <v>12</v>
      </c>
      <c r="AO52" s="337" t="str">
        <f t="shared" si="263"/>
        <v>31</v>
      </c>
      <c r="AP52" s="337" t="str">
        <f t="shared" si="264"/>
        <v>38</v>
      </c>
      <c r="AQ52" s="338" t="s">
        <v>1969</v>
      </c>
      <c r="AR52" s="339" t="str">
        <f t="shared" si="265"/>
        <v>12:31:38</v>
      </c>
      <c r="AS52" s="337" t="str">
        <f t="shared" si="266"/>
        <v>12</v>
      </c>
      <c r="AT52" s="337" t="str">
        <f t="shared" si="267"/>
        <v>36</v>
      </c>
      <c r="AU52" s="337" t="str">
        <f t="shared" si="268"/>
        <v>58</v>
      </c>
      <c r="AV52" s="338" t="s">
        <v>1970</v>
      </c>
      <c r="AW52" s="339" t="str">
        <f t="shared" si="269"/>
        <v>12:36:58</v>
      </c>
      <c r="AX52" s="365">
        <f t="shared" si="270"/>
        <v>7.8402777777777821E-2</v>
      </c>
      <c r="AY52" s="366">
        <f t="shared" si="271"/>
        <v>3.7037037037036535E-3</v>
      </c>
      <c r="AZ52" s="366">
        <f t="shared" si="272"/>
        <v>8.2106481481481475E-2</v>
      </c>
      <c r="BA52" s="341">
        <f t="shared" si="273"/>
        <v>15.943312666076174</v>
      </c>
      <c r="BB52" s="341">
        <f t="shared" si="274"/>
        <v>15.224133070200169</v>
      </c>
      <c r="BC52" s="335"/>
      <c r="BD52" s="335"/>
      <c r="BE52" s="335"/>
      <c r="BF52" s="335"/>
      <c r="BG52" s="335"/>
      <c r="BH52" s="335"/>
      <c r="BI52" s="335"/>
      <c r="BJ52" s="335"/>
      <c r="BK52" s="335"/>
      <c r="BL52" s="367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5"/>
      <c r="BZ52" s="335"/>
      <c r="CA52" s="335"/>
      <c r="CB52" s="335"/>
      <c r="CC52" s="335"/>
      <c r="CD52" s="335"/>
      <c r="CE52" s="335"/>
      <c r="CF52" s="335"/>
      <c r="CG52" s="335"/>
      <c r="CH52" s="335"/>
      <c r="CI52" s="323">
        <f t="shared" si="275"/>
        <v>0.55344907407407407</v>
      </c>
      <c r="CJ52" s="337" t="str">
        <f t="shared" si="276"/>
        <v/>
      </c>
      <c r="CK52" s="337" t="str">
        <f t="shared" si="277"/>
        <v/>
      </c>
      <c r="CL52" s="337" t="str">
        <f t="shared" si="278"/>
        <v/>
      </c>
      <c r="CM52" s="338"/>
      <c r="CN52" s="339"/>
      <c r="CO52" s="337"/>
      <c r="CP52" s="337"/>
      <c r="CQ52" s="337"/>
      <c r="CR52" s="338"/>
      <c r="CS52" s="339"/>
      <c r="CT52" s="366"/>
      <c r="CU52" s="366"/>
      <c r="CV52" s="366"/>
      <c r="CW52" s="341"/>
      <c r="CX52" s="341"/>
      <c r="CY52" s="346"/>
      <c r="CZ52" s="356"/>
      <c r="DA52" s="368"/>
      <c r="DB52" s="348"/>
      <c r="DC52" s="348"/>
      <c r="DD52" s="349"/>
      <c r="DE52" s="350"/>
      <c r="DF52" s="351">
        <f t="shared" si="301"/>
        <v>0</v>
      </c>
      <c r="DG52" s="351"/>
      <c r="DH52" s="352"/>
      <c r="DI52" s="352"/>
      <c r="DJ52" s="353"/>
      <c r="DK52" s="353"/>
      <c r="DL52" s="353"/>
      <c r="DM52" s="353"/>
      <c r="DN52" s="353"/>
      <c r="DO52" s="353"/>
      <c r="DP52" s="353"/>
      <c r="DQ52" s="353"/>
      <c r="DR52" s="354"/>
    </row>
    <row r="53" spans="1:123" s="355" customFormat="1">
      <c r="A53" s="417">
        <f t="shared" si="296"/>
        <v>10</v>
      </c>
      <c r="B53" s="359">
        <f t="shared" si="293"/>
        <v>80</v>
      </c>
      <c r="C53" s="360">
        <v>148</v>
      </c>
      <c r="D53" s="361" t="s">
        <v>1276</v>
      </c>
      <c r="E53" s="362" t="s">
        <v>1285</v>
      </c>
      <c r="F53" s="360" t="s">
        <v>1920</v>
      </c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6">
        <v>0.35416666666666702</v>
      </c>
      <c r="X53" s="337" t="str">
        <f t="shared" si="248"/>
        <v>10</v>
      </c>
      <c r="Y53" s="337" t="str">
        <f t="shared" si="249"/>
        <v>42</v>
      </c>
      <c r="Z53" s="337" t="str">
        <f t="shared" si="250"/>
        <v>29</v>
      </c>
      <c r="AA53" s="363" t="s">
        <v>1971</v>
      </c>
      <c r="AB53" s="339" t="str">
        <f t="shared" si="251"/>
        <v>10:42:29</v>
      </c>
      <c r="AC53" s="337" t="str">
        <f t="shared" si="252"/>
        <v>10</v>
      </c>
      <c r="AD53" s="337" t="str">
        <f t="shared" si="253"/>
        <v>47</v>
      </c>
      <c r="AE53" s="337" t="str">
        <f t="shared" si="254"/>
        <v>15</v>
      </c>
      <c r="AF53" s="364" t="s">
        <v>1972</v>
      </c>
      <c r="AG53" s="339" t="str">
        <f t="shared" si="255"/>
        <v>10:47:15</v>
      </c>
      <c r="AH53" s="340">
        <f t="shared" si="256"/>
        <v>9.2002314814814468E-2</v>
      </c>
      <c r="AI53" s="340">
        <f t="shared" si="257"/>
        <v>3.310185185185166E-3</v>
      </c>
      <c r="AJ53" s="340">
        <f t="shared" si="258"/>
        <v>9.5312499999999634E-2</v>
      </c>
      <c r="AK53" s="341">
        <f t="shared" si="259"/>
        <v>13.586614668511762</v>
      </c>
      <c r="AL53" s="341">
        <f t="shared" si="260"/>
        <v>13.114754098360656</v>
      </c>
      <c r="AM53" s="342">
        <f t="shared" si="261"/>
        <v>0.47031249999999997</v>
      </c>
      <c r="AN53" s="337" t="str">
        <f t="shared" si="262"/>
        <v>13</v>
      </c>
      <c r="AO53" s="337" t="str">
        <f t="shared" si="263"/>
        <v>17</v>
      </c>
      <c r="AP53" s="337" t="str">
        <f t="shared" si="264"/>
        <v>53</v>
      </c>
      <c r="AQ53" s="338" t="s">
        <v>1973</v>
      </c>
      <c r="AR53" s="339" t="str">
        <f t="shared" si="265"/>
        <v>13:17:53</v>
      </c>
      <c r="AS53" s="337" t="str">
        <f t="shared" si="266"/>
        <v>13</v>
      </c>
      <c r="AT53" s="337" t="str">
        <f t="shared" si="267"/>
        <v>23</v>
      </c>
      <c r="AU53" s="337" t="str">
        <f t="shared" si="268"/>
        <v>49</v>
      </c>
      <c r="AV53" s="338" t="s">
        <v>1974</v>
      </c>
      <c r="AW53" s="339" t="str">
        <f t="shared" si="269"/>
        <v>13:23:49</v>
      </c>
      <c r="AX53" s="365">
        <f t="shared" si="270"/>
        <v>8.3773148148148124E-2</v>
      </c>
      <c r="AY53" s="366">
        <f t="shared" si="271"/>
        <v>4.1203703703704964E-3</v>
      </c>
      <c r="AZ53" s="366">
        <f t="shared" si="272"/>
        <v>8.7893518518518621E-2</v>
      </c>
      <c r="BA53" s="341">
        <f t="shared" si="273"/>
        <v>14.921248963802157</v>
      </c>
      <c r="BB53" s="341">
        <f t="shared" si="274"/>
        <v>14.22175401632868</v>
      </c>
      <c r="BC53" s="369"/>
      <c r="BD53" s="335"/>
      <c r="BE53" s="335"/>
      <c r="BF53" s="335"/>
      <c r="BG53" s="335"/>
      <c r="BH53" s="335"/>
      <c r="BI53" s="335"/>
      <c r="BJ53" s="335"/>
      <c r="BK53" s="335"/>
      <c r="BL53" s="367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5"/>
      <c r="CC53" s="335"/>
      <c r="CD53" s="335"/>
      <c r="CE53" s="335"/>
      <c r="CF53" s="335"/>
      <c r="CG53" s="335"/>
      <c r="CH53" s="335"/>
      <c r="CI53" s="323">
        <f t="shared" si="275"/>
        <v>0.58598379629629638</v>
      </c>
      <c r="CJ53" s="337" t="str">
        <f t="shared" si="276"/>
        <v/>
      </c>
      <c r="CK53" s="337" t="str">
        <f t="shared" si="277"/>
        <v/>
      </c>
      <c r="CL53" s="337" t="str">
        <f t="shared" si="278"/>
        <v/>
      </c>
      <c r="CM53" s="338"/>
      <c r="CN53" s="339"/>
      <c r="CO53" s="337"/>
      <c r="CP53" s="337"/>
      <c r="CQ53" s="337"/>
      <c r="CR53" s="338"/>
      <c r="CS53" s="339"/>
      <c r="CT53" s="366"/>
      <c r="CU53" s="366"/>
      <c r="CV53" s="366"/>
      <c r="CW53" s="341"/>
      <c r="CX53" s="341"/>
      <c r="CY53" s="346"/>
      <c r="CZ53" s="356"/>
      <c r="DA53" s="368"/>
      <c r="DB53" s="348"/>
      <c r="DC53" s="348"/>
      <c r="DD53" s="349"/>
      <c r="DE53" s="350"/>
      <c r="DF53" s="351">
        <f t="shared" si="301"/>
        <v>0</v>
      </c>
      <c r="DG53" s="351"/>
      <c r="DH53" s="352"/>
      <c r="DI53" s="352"/>
      <c r="DJ53" s="353"/>
      <c r="DK53" s="353"/>
      <c r="DL53" s="353"/>
      <c r="DM53" s="353"/>
      <c r="DN53" s="353"/>
      <c r="DO53" s="353"/>
      <c r="DP53" s="353"/>
      <c r="DQ53" s="353"/>
      <c r="DR53" s="354"/>
    </row>
    <row r="54" spans="1:123" s="355" customFormat="1">
      <c r="A54" s="417">
        <f t="shared" si="296"/>
        <v>11</v>
      </c>
      <c r="B54" s="359">
        <f t="shared" si="293"/>
        <v>80</v>
      </c>
      <c r="C54" s="360">
        <v>132</v>
      </c>
      <c r="D54" s="361" t="s">
        <v>1278</v>
      </c>
      <c r="E54" s="362" t="s">
        <v>1279</v>
      </c>
      <c r="F54" s="360" t="s">
        <v>1920</v>
      </c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6">
        <v>0.35416666666666702</v>
      </c>
      <c r="X54" s="337" t="str">
        <f t="shared" si="248"/>
        <v>10</v>
      </c>
      <c r="Y54" s="337" t="str">
        <f t="shared" si="249"/>
        <v>44</v>
      </c>
      <c r="Z54" s="337" t="str">
        <f t="shared" si="250"/>
        <v>59</v>
      </c>
      <c r="AA54" s="363" t="s">
        <v>1956</v>
      </c>
      <c r="AB54" s="339" t="str">
        <f t="shared" si="251"/>
        <v>10:44:59</v>
      </c>
      <c r="AC54" s="337" t="str">
        <f t="shared" si="252"/>
        <v>10</v>
      </c>
      <c r="AD54" s="337" t="str">
        <f t="shared" si="253"/>
        <v>48</v>
      </c>
      <c r="AE54" s="337" t="str">
        <f t="shared" si="254"/>
        <v>40</v>
      </c>
      <c r="AF54" s="364" t="s">
        <v>1957</v>
      </c>
      <c r="AG54" s="339" t="str">
        <f t="shared" si="255"/>
        <v>10:48:40</v>
      </c>
      <c r="AH54" s="340">
        <f t="shared" si="256"/>
        <v>9.3738425925925628E-2</v>
      </c>
      <c r="AI54" s="340">
        <f t="shared" si="257"/>
        <v>2.5578703703703631E-3</v>
      </c>
      <c r="AJ54" s="340">
        <f t="shared" si="258"/>
        <v>9.6296296296295991E-2</v>
      </c>
      <c r="AK54" s="341">
        <f t="shared" si="259"/>
        <v>13.334979627114459</v>
      </c>
      <c r="AL54" s="341">
        <f t="shared" si="260"/>
        <v>12.980769230769232</v>
      </c>
      <c r="AM54" s="342">
        <f t="shared" si="261"/>
        <v>0.47129629629629632</v>
      </c>
      <c r="AN54" s="337" t="str">
        <f t="shared" si="262"/>
        <v>13</v>
      </c>
      <c r="AO54" s="337" t="str">
        <f t="shared" si="263"/>
        <v>34</v>
      </c>
      <c r="AP54" s="337" t="str">
        <f t="shared" si="264"/>
        <v>13</v>
      </c>
      <c r="AQ54" s="338" t="s">
        <v>838</v>
      </c>
      <c r="AR54" s="339" t="str">
        <f t="shared" si="265"/>
        <v>13:34:13</v>
      </c>
      <c r="AS54" s="337" t="str">
        <f t="shared" si="266"/>
        <v>13</v>
      </c>
      <c r="AT54" s="337" t="str">
        <f t="shared" si="267"/>
        <v>39</v>
      </c>
      <c r="AU54" s="337" t="str">
        <f t="shared" si="268"/>
        <v>25</v>
      </c>
      <c r="AV54" s="338" t="s">
        <v>1958</v>
      </c>
      <c r="AW54" s="339" t="str">
        <f t="shared" si="269"/>
        <v>13:39:25</v>
      </c>
      <c r="AX54" s="365">
        <f t="shared" si="270"/>
        <v>9.4131944444444393E-2</v>
      </c>
      <c r="AY54" s="366">
        <f t="shared" si="271"/>
        <v>3.6111111111111205E-3</v>
      </c>
      <c r="AZ54" s="366">
        <f t="shared" si="272"/>
        <v>9.7743055555555514E-2</v>
      </c>
      <c r="BA54" s="341">
        <f t="shared" si="273"/>
        <v>13.279232755440797</v>
      </c>
      <c r="BB54" s="341">
        <f t="shared" si="274"/>
        <v>12.788632326820602</v>
      </c>
      <c r="BC54" s="369"/>
      <c r="BD54" s="335"/>
      <c r="BE54" s="335"/>
      <c r="BF54" s="335"/>
      <c r="BG54" s="335"/>
      <c r="BH54" s="335"/>
      <c r="BI54" s="335"/>
      <c r="BJ54" s="335"/>
      <c r="BK54" s="335"/>
      <c r="BL54" s="367"/>
      <c r="BM54" s="335"/>
      <c r="BN54" s="335"/>
      <c r="BO54" s="335"/>
      <c r="BP54" s="335"/>
      <c r="BQ54" s="335"/>
      <c r="BR54" s="335"/>
      <c r="BS54" s="335"/>
      <c r="BT54" s="335"/>
      <c r="BU54" s="335"/>
      <c r="BV54" s="335"/>
      <c r="BW54" s="335"/>
      <c r="BX54" s="335"/>
      <c r="BY54" s="335"/>
      <c r="BZ54" s="335"/>
      <c r="CA54" s="335"/>
      <c r="CB54" s="335"/>
      <c r="CC54" s="335"/>
      <c r="CD54" s="335"/>
      <c r="CE54" s="335"/>
      <c r="CF54" s="335"/>
      <c r="CG54" s="335"/>
      <c r="CH54" s="335"/>
      <c r="CI54" s="323">
        <f t="shared" si="275"/>
        <v>0.59681712962962963</v>
      </c>
      <c r="CJ54" s="337" t="str">
        <f t="shared" si="276"/>
        <v>16</v>
      </c>
      <c r="CK54" s="337" t="str">
        <f t="shared" si="277"/>
        <v>13</v>
      </c>
      <c r="CL54" s="337" t="str">
        <f t="shared" si="278"/>
        <v>08</v>
      </c>
      <c r="CM54" s="338" t="s">
        <v>1959</v>
      </c>
      <c r="CN54" s="339" t="str">
        <f t="shared" si="279"/>
        <v>16:13:08</v>
      </c>
      <c r="CO54" s="337" t="str">
        <f t="shared" si="280"/>
        <v>16</v>
      </c>
      <c r="CP54" s="337" t="str">
        <f t="shared" si="281"/>
        <v>17</v>
      </c>
      <c r="CQ54" s="337" t="str">
        <f t="shared" si="282"/>
        <v>32</v>
      </c>
      <c r="CR54" s="338" t="s">
        <v>1960</v>
      </c>
      <c r="CS54" s="339" t="str">
        <f t="shared" si="283"/>
        <v>16:17:32</v>
      </c>
      <c r="CT54" s="366">
        <f t="shared" si="284"/>
        <v>7.8969907407407391E-2</v>
      </c>
      <c r="CU54" s="366">
        <f t="shared" si="285"/>
        <v>3.0555555555555891E-3</v>
      </c>
      <c r="CV54" s="366">
        <f t="shared" si="286"/>
        <v>8.2025462962962981E-2</v>
      </c>
      <c r="CW54" s="341">
        <f t="shared" si="287"/>
        <v>10.552542869705407</v>
      </c>
      <c r="CX54" s="341">
        <f t="shared" si="288"/>
        <v>10.15944687455905</v>
      </c>
      <c r="CY54" s="346"/>
      <c r="CZ54" s="356">
        <f t="shared" si="297"/>
        <v>12.209598100729185</v>
      </c>
      <c r="DA54" s="368">
        <f t="shared" si="289"/>
        <v>12.491867273910215</v>
      </c>
      <c r="DB54" s="348">
        <f t="shared" si="298"/>
        <v>0.26684027777777741</v>
      </c>
      <c r="DC54" s="348">
        <f t="shared" si="299"/>
        <v>0.2730092592592589</v>
      </c>
      <c r="DD54" s="349"/>
      <c r="DE54" s="350"/>
      <c r="DF54" s="351">
        <f t="shared" si="301"/>
        <v>6.4041666666666668</v>
      </c>
      <c r="DG54" s="351"/>
      <c r="DH54" s="352"/>
      <c r="DI54" s="352"/>
      <c r="DJ54" s="353"/>
      <c r="DK54" s="353"/>
      <c r="DL54" s="353"/>
      <c r="DM54" s="353"/>
      <c r="DN54" s="353"/>
      <c r="DO54" s="353"/>
      <c r="DP54" s="353"/>
      <c r="DQ54" s="353"/>
      <c r="DR54" s="354"/>
    </row>
    <row r="55" spans="1:123" s="355" customFormat="1">
      <c r="A55" s="417">
        <f t="shared" si="296"/>
        <v>12</v>
      </c>
      <c r="B55" s="359">
        <f t="shared" si="293"/>
        <v>80</v>
      </c>
      <c r="C55" s="360">
        <v>152</v>
      </c>
      <c r="D55" s="361" t="s">
        <v>270</v>
      </c>
      <c r="E55" s="362" t="s">
        <v>1280</v>
      </c>
      <c r="F55" s="360" t="s">
        <v>2043</v>
      </c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6">
        <v>0.35416666666666702</v>
      </c>
      <c r="X55" s="337" t="str">
        <f t="shared" si="248"/>
        <v/>
      </c>
      <c r="Y55" s="337" t="str">
        <f t="shared" si="249"/>
        <v/>
      </c>
      <c r="Z55" s="337" t="str">
        <f t="shared" si="250"/>
        <v/>
      </c>
      <c r="AA55" s="363"/>
      <c r="AB55" s="339"/>
      <c r="AC55" s="337"/>
      <c r="AD55" s="337"/>
      <c r="AE55" s="337"/>
      <c r="AF55" s="364"/>
      <c r="AG55" s="339"/>
      <c r="AH55" s="340"/>
      <c r="AI55" s="340"/>
      <c r="AJ55" s="340"/>
      <c r="AK55" s="341"/>
      <c r="AL55" s="341"/>
      <c r="AM55" s="342"/>
      <c r="AN55" s="337"/>
      <c r="AO55" s="337"/>
      <c r="AP55" s="337"/>
      <c r="AQ55" s="338"/>
      <c r="AR55" s="339"/>
      <c r="AS55" s="337"/>
      <c r="AT55" s="337"/>
      <c r="AU55" s="337"/>
      <c r="AV55" s="338"/>
      <c r="AW55" s="339"/>
      <c r="AX55" s="365"/>
      <c r="AY55" s="366"/>
      <c r="AZ55" s="366"/>
      <c r="BA55" s="341"/>
      <c r="BB55" s="341"/>
      <c r="BC55" s="335"/>
      <c r="BD55" s="335"/>
      <c r="BE55" s="335"/>
      <c r="BF55" s="335"/>
      <c r="BG55" s="335"/>
      <c r="BH55" s="335"/>
      <c r="BI55" s="335"/>
      <c r="BJ55" s="335"/>
      <c r="BK55" s="335"/>
      <c r="BL55" s="367"/>
      <c r="BM55" s="335"/>
      <c r="BN55" s="335"/>
      <c r="BO55" s="335"/>
      <c r="BP55" s="335"/>
      <c r="BQ55" s="335"/>
      <c r="BR55" s="335"/>
      <c r="BS55" s="335"/>
      <c r="BT55" s="335"/>
      <c r="BU55" s="335"/>
      <c r="BV55" s="335"/>
      <c r="BW55" s="335"/>
      <c r="BX55" s="335"/>
      <c r="BY55" s="335"/>
      <c r="BZ55" s="335"/>
      <c r="CA55" s="335"/>
      <c r="CB55" s="335"/>
      <c r="CC55" s="335"/>
      <c r="CD55" s="335"/>
      <c r="CE55" s="335"/>
      <c r="CF55" s="335"/>
      <c r="CG55" s="335"/>
      <c r="CH55" s="335"/>
      <c r="CI55" s="323"/>
      <c r="CJ55" s="337"/>
      <c r="CK55" s="337"/>
      <c r="CL55" s="337"/>
      <c r="CM55" s="338"/>
      <c r="CN55" s="339"/>
      <c r="CO55" s="337"/>
      <c r="CP55" s="337"/>
      <c r="CQ55" s="337"/>
      <c r="CR55" s="338"/>
      <c r="CS55" s="339"/>
      <c r="CT55" s="366"/>
      <c r="CU55" s="366"/>
      <c r="CV55" s="366"/>
      <c r="CW55" s="341"/>
      <c r="CX55" s="341"/>
      <c r="CY55" s="346"/>
      <c r="CZ55" s="356"/>
      <c r="DA55" s="368"/>
      <c r="DB55" s="348"/>
      <c r="DC55" s="348"/>
      <c r="DD55" s="349"/>
      <c r="DE55" s="350"/>
      <c r="DF55" s="351">
        <f t="shared" si="301"/>
        <v>0</v>
      </c>
      <c r="DG55" s="351"/>
      <c r="DH55" s="352"/>
      <c r="DI55" s="352"/>
      <c r="DJ55" s="353"/>
      <c r="DK55" s="353"/>
      <c r="DL55" s="353"/>
      <c r="DM55" s="353"/>
      <c r="DN55" s="353"/>
      <c r="DO55" s="353"/>
      <c r="DP55" s="353"/>
      <c r="DQ55" s="353"/>
      <c r="DR55" s="354"/>
    </row>
    <row r="56" spans="1:123" s="355" customFormat="1">
      <c r="A56" s="417">
        <f t="shared" si="296"/>
        <v>13</v>
      </c>
      <c r="B56" s="359">
        <f t="shared" si="293"/>
        <v>80</v>
      </c>
      <c r="C56" s="360">
        <v>423</v>
      </c>
      <c r="D56" s="361" t="s">
        <v>1281</v>
      </c>
      <c r="E56" s="362" t="s">
        <v>1981</v>
      </c>
      <c r="F56" s="360" t="s">
        <v>1920</v>
      </c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6">
        <v>0.35416666666666702</v>
      </c>
      <c r="X56" s="337" t="str">
        <f t="shared" si="248"/>
        <v>09</v>
      </c>
      <c r="Y56" s="337" t="str">
        <f t="shared" si="249"/>
        <v>45</v>
      </c>
      <c r="Z56" s="337" t="str">
        <f t="shared" si="250"/>
        <v>47</v>
      </c>
      <c r="AA56" s="363" t="s">
        <v>1982</v>
      </c>
      <c r="AB56" s="339" t="str">
        <f t="shared" si="251"/>
        <v>09:45:47</v>
      </c>
      <c r="AC56" s="337" t="str">
        <f t="shared" si="252"/>
        <v>09</v>
      </c>
      <c r="AD56" s="337" t="str">
        <f t="shared" si="253"/>
        <v>58</v>
      </c>
      <c r="AE56" s="337" t="str">
        <f t="shared" si="254"/>
        <v>24</v>
      </c>
      <c r="AF56" s="364" t="s">
        <v>1983</v>
      </c>
      <c r="AG56" s="339" t="str">
        <f t="shared" si="255"/>
        <v>09:58:24</v>
      </c>
      <c r="AH56" s="340">
        <f t="shared" si="256"/>
        <v>5.2627314814814419E-2</v>
      </c>
      <c r="AI56" s="340">
        <f t="shared" si="257"/>
        <v>8.7615740740740744E-3</v>
      </c>
      <c r="AJ56" s="340">
        <f t="shared" si="258"/>
        <v>6.1388888888888493E-2</v>
      </c>
      <c r="AK56" s="341">
        <f t="shared" si="259"/>
        <v>23.751924345722454</v>
      </c>
      <c r="AL56" s="341">
        <f t="shared" si="260"/>
        <v>20.361990950226243</v>
      </c>
      <c r="AM56" s="342">
        <f t="shared" si="261"/>
        <v>0.43638888888888883</v>
      </c>
      <c r="AN56" s="337" t="str">
        <f t="shared" si="262"/>
        <v/>
      </c>
      <c r="AO56" s="337" t="str">
        <f t="shared" si="263"/>
        <v/>
      </c>
      <c r="AP56" s="337" t="str">
        <f t="shared" si="264"/>
        <v/>
      </c>
      <c r="AQ56" s="338"/>
      <c r="AR56" s="339" t="str">
        <f t="shared" si="265"/>
        <v>::</v>
      </c>
      <c r="AS56" s="337" t="str">
        <f t="shared" si="266"/>
        <v/>
      </c>
      <c r="AT56" s="337" t="str">
        <f t="shared" si="267"/>
        <v/>
      </c>
      <c r="AU56" s="337" t="str">
        <f t="shared" si="268"/>
        <v/>
      </c>
      <c r="AV56" s="338"/>
      <c r="AW56" s="339" t="str">
        <f t="shared" si="269"/>
        <v>::</v>
      </c>
      <c r="AX56" s="365"/>
      <c r="AY56" s="366"/>
      <c r="AZ56" s="366"/>
      <c r="BA56" s="341"/>
      <c r="BB56" s="341"/>
      <c r="BC56" s="335"/>
      <c r="BD56" s="335"/>
      <c r="BE56" s="335"/>
      <c r="BF56" s="335"/>
      <c r="BG56" s="335"/>
      <c r="BH56" s="335"/>
      <c r="BI56" s="335"/>
      <c r="BJ56" s="335"/>
      <c r="BK56" s="335"/>
      <c r="BL56" s="367"/>
      <c r="BM56" s="335"/>
      <c r="BN56" s="335"/>
      <c r="BO56" s="335"/>
      <c r="BP56" s="335"/>
      <c r="BQ56" s="335"/>
      <c r="BR56" s="335"/>
      <c r="BS56" s="335"/>
      <c r="BT56" s="335"/>
      <c r="BU56" s="335"/>
      <c r="BV56" s="335"/>
      <c r="BW56" s="335"/>
      <c r="BX56" s="335"/>
      <c r="BY56" s="335"/>
      <c r="BZ56" s="335"/>
      <c r="CA56" s="335"/>
      <c r="CB56" s="335"/>
      <c r="CC56" s="335"/>
      <c r="CD56" s="335"/>
      <c r="CE56" s="335"/>
      <c r="CF56" s="335"/>
      <c r="CG56" s="335"/>
      <c r="CH56" s="335"/>
      <c r="CI56" s="323"/>
      <c r="CJ56" s="337"/>
      <c r="CK56" s="337"/>
      <c r="CL56" s="337"/>
      <c r="CM56" s="338"/>
      <c r="CN56" s="339"/>
      <c r="CO56" s="337"/>
      <c r="CP56" s="337"/>
      <c r="CQ56" s="337"/>
      <c r="CR56" s="338"/>
      <c r="CS56" s="339"/>
      <c r="CT56" s="366"/>
      <c r="CU56" s="366"/>
      <c r="CV56" s="366"/>
      <c r="CW56" s="341"/>
      <c r="CX56" s="341"/>
      <c r="CY56" s="346"/>
      <c r="CZ56" s="356"/>
      <c r="DA56" s="368"/>
      <c r="DB56" s="348">
        <f t="shared" si="298"/>
        <v>5.2627314814814419E-2</v>
      </c>
      <c r="DC56" s="348">
        <f t="shared" si="299"/>
        <v>6.1388888888888493E-2</v>
      </c>
      <c r="DD56" s="349"/>
      <c r="DE56" s="350"/>
      <c r="DF56" s="351">
        <f t="shared" si="301"/>
        <v>1.2630555555555556</v>
      </c>
      <c r="DG56" s="351"/>
      <c r="DH56" s="352"/>
      <c r="DI56" s="352"/>
      <c r="DJ56" s="353"/>
      <c r="DK56" s="353"/>
      <c r="DL56" s="353"/>
      <c r="DM56" s="353"/>
      <c r="DN56" s="353"/>
      <c r="DO56" s="353"/>
      <c r="DP56" s="353"/>
      <c r="DQ56" s="353"/>
      <c r="DR56" s="354"/>
    </row>
    <row r="57" spans="1:123" s="355" customFormat="1">
      <c r="A57" s="417">
        <f t="shared" si="296"/>
        <v>14</v>
      </c>
      <c r="B57" s="359">
        <f t="shared" si="293"/>
        <v>80</v>
      </c>
      <c r="C57" s="370">
        <v>154</v>
      </c>
      <c r="D57" s="361" t="s">
        <v>450</v>
      </c>
      <c r="E57" s="371" t="s">
        <v>1282</v>
      </c>
      <c r="F57" s="360" t="s">
        <v>1920</v>
      </c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6">
        <v>0.35416666666666702</v>
      </c>
      <c r="X57" s="337" t="str">
        <f t="shared" si="248"/>
        <v>09</v>
      </c>
      <c r="Y57" s="337" t="str">
        <f t="shared" si="249"/>
        <v>59</v>
      </c>
      <c r="Z57" s="337" t="str">
        <f t="shared" si="250"/>
        <v>24</v>
      </c>
      <c r="AA57" s="363" t="s">
        <v>1975</v>
      </c>
      <c r="AB57" s="339" t="str">
        <f t="shared" si="251"/>
        <v>09:59:24</v>
      </c>
      <c r="AC57" s="337" t="str">
        <f t="shared" si="252"/>
        <v>10</v>
      </c>
      <c r="AD57" s="337" t="str">
        <f t="shared" si="253"/>
        <v>03</v>
      </c>
      <c r="AE57" s="337" t="str">
        <f t="shared" si="254"/>
        <v>07</v>
      </c>
      <c r="AF57" s="364" t="s">
        <v>1976</v>
      </c>
      <c r="AG57" s="339" t="str">
        <f t="shared" si="255"/>
        <v>10:03:07</v>
      </c>
      <c r="AH57" s="340">
        <f t="shared" si="256"/>
        <v>6.2083333333332991E-2</v>
      </c>
      <c r="AI57" s="340">
        <f t="shared" si="257"/>
        <v>2.5810185185184964E-3</v>
      </c>
      <c r="AJ57" s="340">
        <f t="shared" si="258"/>
        <v>6.4664351851851487E-2</v>
      </c>
      <c r="AK57" s="341">
        <f t="shared" si="259"/>
        <v>20.134228187919462</v>
      </c>
      <c r="AL57" s="341">
        <f t="shared" si="260"/>
        <v>19.330588867012708</v>
      </c>
      <c r="AM57" s="342">
        <f t="shared" si="261"/>
        <v>0.43966435185185182</v>
      </c>
      <c r="AN57" s="337" t="str">
        <f t="shared" si="262"/>
        <v>12</v>
      </c>
      <c r="AO57" s="337" t="str">
        <f t="shared" si="263"/>
        <v>12</v>
      </c>
      <c r="AP57" s="337" t="str">
        <f t="shared" si="264"/>
        <v>30</v>
      </c>
      <c r="AQ57" s="338" t="s">
        <v>1977</v>
      </c>
      <c r="AR57" s="339" t="str">
        <f t="shared" si="265"/>
        <v>12:12:30</v>
      </c>
      <c r="AS57" s="337" t="str">
        <f t="shared" si="266"/>
        <v>12</v>
      </c>
      <c r="AT57" s="337" t="str">
        <f t="shared" si="267"/>
        <v>15</v>
      </c>
      <c r="AU57" s="337" t="str">
        <f t="shared" si="268"/>
        <v>32</v>
      </c>
      <c r="AV57" s="338" t="s">
        <v>1978</v>
      </c>
      <c r="AW57" s="339" t="str">
        <f t="shared" si="269"/>
        <v>12:15:32</v>
      </c>
      <c r="AX57" s="365">
        <f t="shared" si="270"/>
        <v>6.901620370370376E-2</v>
      </c>
      <c r="AY57" s="366">
        <f t="shared" si="271"/>
        <v>2.1064814814814037E-3</v>
      </c>
      <c r="AZ57" s="366">
        <f t="shared" si="272"/>
        <v>7.1122685185185164E-2</v>
      </c>
      <c r="BA57" s="341">
        <f t="shared" si="273"/>
        <v>18.111688747274862</v>
      </c>
      <c r="BB57" s="341">
        <f t="shared" si="274"/>
        <v>17.575264442636289</v>
      </c>
      <c r="BC57" s="335"/>
      <c r="BD57" s="335"/>
      <c r="BE57" s="335"/>
      <c r="BF57" s="335"/>
      <c r="BG57" s="335"/>
      <c r="BH57" s="335"/>
      <c r="BI57" s="335"/>
      <c r="BJ57" s="335"/>
      <c r="BK57" s="335"/>
      <c r="BL57" s="367"/>
      <c r="BM57" s="335"/>
      <c r="BN57" s="335"/>
      <c r="BO57" s="335"/>
      <c r="BP57" s="335"/>
      <c r="BQ57" s="335"/>
      <c r="BR57" s="335"/>
      <c r="BS57" s="335"/>
      <c r="BT57" s="335"/>
      <c r="BU57" s="335"/>
      <c r="BV57" s="335"/>
      <c r="BW57" s="335"/>
      <c r="BX57" s="335"/>
      <c r="BY57" s="335"/>
      <c r="BZ57" s="335"/>
      <c r="CA57" s="335"/>
      <c r="CB57" s="335"/>
      <c r="CC57" s="335"/>
      <c r="CD57" s="335"/>
      <c r="CE57" s="335"/>
      <c r="CF57" s="335"/>
      <c r="CG57" s="335"/>
      <c r="CH57" s="335"/>
      <c r="CI57" s="323">
        <f t="shared" si="275"/>
        <v>0.53856481481481477</v>
      </c>
      <c r="CJ57" s="337" t="str">
        <f t="shared" si="276"/>
        <v/>
      </c>
      <c r="CK57" s="337" t="str">
        <f t="shared" si="277"/>
        <v/>
      </c>
      <c r="CL57" s="337" t="str">
        <f t="shared" si="278"/>
        <v/>
      </c>
      <c r="CM57" s="338"/>
      <c r="CN57" s="339"/>
      <c r="CO57" s="337"/>
      <c r="CP57" s="337"/>
      <c r="CQ57" s="337"/>
      <c r="CR57" s="338"/>
      <c r="CS57" s="339"/>
      <c r="CT57" s="366"/>
      <c r="CU57" s="366"/>
      <c r="CV57" s="366"/>
      <c r="CW57" s="341"/>
      <c r="CX57" s="341"/>
      <c r="CY57" s="346"/>
      <c r="CZ57" s="356"/>
      <c r="DA57" s="368"/>
      <c r="DB57" s="348">
        <f t="shared" si="298"/>
        <v>0.13109953703703675</v>
      </c>
      <c r="DC57" s="348">
        <f t="shared" si="299"/>
        <v>0.13578703703703665</v>
      </c>
      <c r="DD57" s="349"/>
      <c r="DE57" s="350"/>
      <c r="DF57" s="351">
        <f t="shared" si="301"/>
        <v>3.1463888888888887</v>
      </c>
      <c r="DG57" s="351"/>
      <c r="DH57" s="352"/>
      <c r="DI57" s="352"/>
      <c r="DJ57" s="353"/>
      <c r="DK57" s="353"/>
      <c r="DL57" s="353"/>
      <c r="DM57" s="353"/>
      <c r="DN57" s="353"/>
      <c r="DO57" s="353"/>
      <c r="DP57" s="353"/>
      <c r="DQ57" s="353"/>
      <c r="DR57" s="354"/>
    </row>
    <row r="58" spans="1:123" s="355" customFormat="1">
      <c r="A58" s="417">
        <f t="shared" si="296"/>
        <v>15</v>
      </c>
      <c r="B58" s="359">
        <f t="shared" si="293"/>
        <v>80</v>
      </c>
      <c r="C58" s="360">
        <v>513</v>
      </c>
      <c r="D58" s="361" t="s">
        <v>1284</v>
      </c>
      <c r="E58" s="362" t="s">
        <v>412</v>
      </c>
      <c r="F58" s="372" t="s">
        <v>1920</v>
      </c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6">
        <v>0.35416666666666702</v>
      </c>
      <c r="X58" s="337" t="str">
        <f t="shared" si="248"/>
        <v>10</v>
      </c>
      <c r="Y58" s="337" t="str">
        <f t="shared" si="249"/>
        <v>43</v>
      </c>
      <c r="Z58" s="337" t="str">
        <f t="shared" si="250"/>
        <v>49</v>
      </c>
      <c r="AA58" s="363" t="s">
        <v>1951</v>
      </c>
      <c r="AB58" s="339" t="str">
        <f t="shared" si="251"/>
        <v>10:43:49</v>
      </c>
      <c r="AC58" s="337" t="str">
        <f t="shared" si="252"/>
        <v>10</v>
      </c>
      <c r="AD58" s="337" t="str">
        <f t="shared" si="253"/>
        <v>46</v>
      </c>
      <c r="AE58" s="337" t="str">
        <f t="shared" si="254"/>
        <v>40</v>
      </c>
      <c r="AF58" s="364" t="s">
        <v>1952</v>
      </c>
      <c r="AG58" s="339" t="str">
        <f t="shared" si="255"/>
        <v>10:46:40</v>
      </c>
      <c r="AH58" s="340">
        <f t="shared" si="256"/>
        <v>9.2928240740740353E-2</v>
      </c>
      <c r="AI58" s="340">
        <f t="shared" si="257"/>
        <v>1.979166666666754E-3</v>
      </c>
      <c r="AJ58" s="340">
        <f t="shared" si="258"/>
        <v>9.4907407407407107E-2</v>
      </c>
      <c r="AK58" s="341">
        <f t="shared" si="259"/>
        <v>13.451239257690871</v>
      </c>
      <c r="AL58" s="341">
        <f t="shared" si="260"/>
        <v>13.170731707317074</v>
      </c>
      <c r="AM58" s="342">
        <f t="shared" si="261"/>
        <v>0.46990740740740744</v>
      </c>
      <c r="AN58" s="337" t="str">
        <f t="shared" si="262"/>
        <v>13</v>
      </c>
      <c r="AO58" s="337" t="str">
        <f t="shared" si="263"/>
        <v>34</v>
      </c>
      <c r="AP58" s="337" t="str">
        <f t="shared" si="264"/>
        <v>12</v>
      </c>
      <c r="AQ58" s="338" t="s">
        <v>755</v>
      </c>
      <c r="AR58" s="339" t="str">
        <f t="shared" si="265"/>
        <v>13:34:12</v>
      </c>
      <c r="AS58" s="337" t="str">
        <f t="shared" si="266"/>
        <v>13</v>
      </c>
      <c r="AT58" s="337" t="str">
        <f t="shared" si="267"/>
        <v>39</v>
      </c>
      <c r="AU58" s="337" t="str">
        <f t="shared" si="268"/>
        <v>42</v>
      </c>
      <c r="AV58" s="338" t="s">
        <v>1953</v>
      </c>
      <c r="AW58" s="339" t="str">
        <f t="shared" si="269"/>
        <v>13:39:42</v>
      </c>
      <c r="AX58" s="365">
        <f t="shared" si="270"/>
        <v>9.5509259259259238E-2</v>
      </c>
      <c r="AY58" s="366">
        <f t="shared" si="271"/>
        <v>3.8194444444444864E-3</v>
      </c>
      <c r="AZ58" s="366">
        <f t="shared" si="272"/>
        <v>9.9328703703703725E-2</v>
      </c>
      <c r="BA58" s="341">
        <f t="shared" si="273"/>
        <v>13.087736306349976</v>
      </c>
      <c r="BB58" s="341">
        <f t="shared" si="274"/>
        <v>12.58447914239105</v>
      </c>
      <c r="BC58" s="335"/>
      <c r="BD58" s="335"/>
      <c r="BE58" s="335"/>
      <c r="BF58" s="335"/>
      <c r="BG58" s="335"/>
      <c r="BH58" s="335"/>
      <c r="BI58" s="335"/>
      <c r="BJ58" s="335"/>
      <c r="BK58" s="335"/>
      <c r="BL58" s="367"/>
      <c r="BM58" s="335"/>
      <c r="BN58" s="335"/>
      <c r="BO58" s="335"/>
      <c r="BP58" s="335"/>
      <c r="BQ58" s="335"/>
      <c r="BR58" s="335"/>
      <c r="BS58" s="335"/>
      <c r="BT58" s="335"/>
      <c r="BU58" s="335"/>
      <c r="BV58" s="335"/>
      <c r="BW58" s="335"/>
      <c r="BX58" s="335"/>
      <c r="BY58" s="335"/>
      <c r="BZ58" s="335"/>
      <c r="CA58" s="335"/>
      <c r="CB58" s="335"/>
      <c r="CC58" s="335"/>
      <c r="CD58" s="335"/>
      <c r="CE58" s="335"/>
      <c r="CF58" s="335"/>
      <c r="CG58" s="335"/>
      <c r="CH58" s="335"/>
      <c r="CI58" s="323">
        <f t="shared" si="275"/>
        <v>0.59701388888888896</v>
      </c>
      <c r="CJ58" s="337" t="str">
        <f t="shared" si="276"/>
        <v>16</v>
      </c>
      <c r="CK58" s="337" t="str">
        <f t="shared" si="277"/>
        <v>13</v>
      </c>
      <c r="CL58" s="337" t="str">
        <f t="shared" si="278"/>
        <v>03</v>
      </c>
      <c r="CM58" s="338" t="s">
        <v>1954</v>
      </c>
      <c r="CN58" s="339" t="str">
        <f t="shared" si="279"/>
        <v>16:13:03</v>
      </c>
      <c r="CO58" s="337" t="str">
        <f t="shared" si="280"/>
        <v>16</v>
      </c>
      <c r="CP58" s="337" t="str">
        <f t="shared" si="281"/>
        <v>16</v>
      </c>
      <c r="CQ58" s="337" t="str">
        <f t="shared" si="282"/>
        <v>50</v>
      </c>
      <c r="CR58" s="338" t="s">
        <v>1955</v>
      </c>
      <c r="CS58" s="339" t="str">
        <f t="shared" si="283"/>
        <v>16:16:50</v>
      </c>
      <c r="CT58" s="366">
        <f t="shared" si="284"/>
        <v>7.8715277777777759E-2</v>
      </c>
      <c r="CU58" s="366">
        <f t="shared" si="285"/>
        <v>2.6273148148147074E-3</v>
      </c>
      <c r="CV58" s="366">
        <f t="shared" si="286"/>
        <v>8.1342592592592466E-2</v>
      </c>
      <c r="CW58" s="341">
        <f t="shared" si="287"/>
        <v>10.586678429642699</v>
      </c>
      <c r="CX58" s="341">
        <f t="shared" si="288"/>
        <v>10.244735344336938</v>
      </c>
      <c r="CY58" s="346"/>
      <c r="CZ58" s="356">
        <f t="shared" si="297"/>
        <v>12.212186744688971</v>
      </c>
      <c r="DA58" s="368">
        <f t="shared" si="289"/>
        <v>12.477255003899142</v>
      </c>
      <c r="DB58" s="348">
        <f t="shared" si="298"/>
        <v>0.26715277777777735</v>
      </c>
      <c r="DC58" s="348">
        <f t="shared" si="299"/>
        <v>0.27295138888888859</v>
      </c>
      <c r="DD58" s="349"/>
      <c r="DE58" s="350"/>
      <c r="DF58" s="351">
        <f t="shared" si="301"/>
        <v>6.4116666666666671</v>
      </c>
      <c r="DG58" s="351"/>
      <c r="DH58" s="352"/>
      <c r="DI58" s="352"/>
      <c r="DJ58" s="353"/>
      <c r="DK58" s="353"/>
      <c r="DL58" s="353"/>
      <c r="DM58" s="353"/>
      <c r="DN58" s="353"/>
      <c r="DO58" s="353"/>
      <c r="DP58" s="353"/>
      <c r="DQ58" s="353"/>
      <c r="DR58" s="354"/>
    </row>
    <row r="59" spans="1:123" s="355" customFormat="1">
      <c r="A59" s="417">
        <f t="shared" si="296"/>
        <v>16</v>
      </c>
      <c r="B59" s="359">
        <f t="shared" si="293"/>
        <v>80</v>
      </c>
      <c r="C59" s="360">
        <v>221</v>
      </c>
      <c r="D59" s="361" t="s">
        <v>1942</v>
      </c>
      <c r="E59" s="362" t="s">
        <v>1943</v>
      </c>
      <c r="F59" s="360" t="s">
        <v>1109</v>
      </c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6">
        <v>0.35416666666666702</v>
      </c>
      <c r="X59" s="337" t="str">
        <f t="shared" ref="X59" si="313">LEFT(AA59,2)</f>
        <v>10</v>
      </c>
      <c r="Y59" s="337" t="str">
        <f t="shared" ref="Y59" si="314">MID(AA59,3,2)</f>
        <v>02</v>
      </c>
      <c r="Z59" s="337" t="str">
        <f t="shared" ref="Z59" si="315">RIGHT(AA59,2)</f>
        <v>56</v>
      </c>
      <c r="AA59" s="363" t="s">
        <v>1944</v>
      </c>
      <c r="AB59" s="339" t="str">
        <f t="shared" ref="AB59" si="316">CONCATENATE(X59&amp;":"&amp;Y59&amp;":"&amp;Z59)</f>
        <v>10:02:56</v>
      </c>
      <c r="AC59" s="337" t="str">
        <f t="shared" ref="AC59" si="317">LEFT(AF59,2)</f>
        <v>10</v>
      </c>
      <c r="AD59" s="337" t="str">
        <f t="shared" ref="AD59" si="318">MID(AF59,3,2)</f>
        <v>12</v>
      </c>
      <c r="AE59" s="337" t="str">
        <f t="shared" ref="AE59" si="319">RIGHT(AF59,2)</f>
        <v>59</v>
      </c>
      <c r="AF59" s="364" t="s">
        <v>1945</v>
      </c>
      <c r="AG59" s="339" t="str">
        <f t="shared" ref="AG59" si="320">CONCATENATE(AC59&amp;":"&amp;AD59&amp;":"&amp;AE59)</f>
        <v>10:12:59</v>
      </c>
      <c r="AH59" s="340">
        <f t="shared" ref="AH59" si="321">AB59-W59</f>
        <v>6.4537037037036726E-2</v>
      </c>
      <c r="AI59" s="340">
        <f t="shared" ref="AI59" si="322">AG59-AB59</f>
        <v>6.9791666666665919E-3</v>
      </c>
      <c r="AJ59" s="340">
        <f t="shared" ref="AJ59" si="323">AG59-AB59+AH59</f>
        <v>7.1516203703703318E-2</v>
      </c>
      <c r="AK59" s="341">
        <f t="shared" ref="AK59" si="324">$W$3/(MINUTE(AH59)/60+HOUR(AH59)+SECOND(AH59)/3600)</f>
        <v>19.368723098995698</v>
      </c>
      <c r="AL59" s="341">
        <f t="shared" ref="AL59" si="325">$W$3/(MINUTE(AJ59)/60+HOUR(AJ59)+SECOND(AJ59)/3600)</f>
        <v>17.47855640071209</v>
      </c>
      <c r="AM59" s="342">
        <f t="shared" ref="AM59" si="326">AG59+"0:30"</f>
        <v>0.44651620370370365</v>
      </c>
      <c r="AN59" s="337" t="str">
        <f t="shared" ref="AN59" si="327">LEFT(AQ59,2)</f>
        <v>12</v>
      </c>
      <c r="AO59" s="337" t="str">
        <f t="shared" ref="AO59" si="328">MID(AQ59,3,2)</f>
        <v>48</v>
      </c>
      <c r="AP59" s="337" t="str">
        <f t="shared" ref="AP59" si="329">RIGHT(AQ59,2)</f>
        <v>57</v>
      </c>
      <c r="AQ59" s="338" t="s">
        <v>1946</v>
      </c>
      <c r="AR59" s="339" t="str">
        <f t="shared" ref="AR59" si="330">CONCATENATE(AN59&amp;":"&amp;AO59&amp;":"&amp;AP59)</f>
        <v>12:48:57</v>
      </c>
      <c r="AS59" s="337" t="str">
        <f t="shared" ref="AS59" si="331">LEFT(AV59,2)</f>
        <v>13</v>
      </c>
      <c r="AT59" s="337" t="str">
        <f t="shared" ref="AT59" si="332">MID(AV59,3,2)</f>
        <v>08</v>
      </c>
      <c r="AU59" s="337" t="str">
        <f t="shared" ref="AU59" si="333">RIGHT(AV59,2)</f>
        <v>20</v>
      </c>
      <c r="AV59" s="338" t="s">
        <v>1947</v>
      </c>
      <c r="AW59" s="339" t="str">
        <f t="shared" ref="AW59" si="334">CONCATENATE(AS59&amp;":"&amp;AT59&amp;":"&amp;AU59)</f>
        <v>13:08:20</v>
      </c>
      <c r="AX59" s="365">
        <f t="shared" ref="AX59" si="335">AR59-AM59</f>
        <v>8.7476851851851889E-2</v>
      </c>
      <c r="AY59" s="366">
        <f t="shared" ref="AY59" si="336">AW59-AR59</f>
        <v>1.346064814814818E-2</v>
      </c>
      <c r="AZ59" s="366">
        <f t="shared" ref="AZ59" si="337">AW59-AR59+AX59</f>
        <v>0.10093750000000007</v>
      </c>
      <c r="BA59" s="341">
        <f t="shared" ref="BA59" si="338">$AM$3/(MINUTE(AX59)/60+HOUR(AX59)+SECOND(AX59)/3600)</f>
        <v>14.289494575284467</v>
      </c>
      <c r="BB59" s="341">
        <f t="shared" ref="BB59" si="339">$AM$3/(MINUTE(AZ59)/60+HOUR(AZ59)+SECOND(AZ59)/3600)</f>
        <v>12.383900928792571</v>
      </c>
      <c r="BC59" s="335"/>
      <c r="BD59" s="335"/>
      <c r="BE59" s="335"/>
      <c r="BF59" s="335"/>
      <c r="BG59" s="335"/>
      <c r="BH59" s="335"/>
      <c r="BI59" s="335"/>
      <c r="BJ59" s="335"/>
      <c r="BK59" s="335"/>
      <c r="BL59" s="367"/>
      <c r="BM59" s="335"/>
      <c r="BN59" s="335"/>
      <c r="BO59" s="335"/>
      <c r="BP59" s="335"/>
      <c r="BQ59" s="335"/>
      <c r="BR59" s="335"/>
      <c r="BS59" s="335"/>
      <c r="BT59" s="335"/>
      <c r="BU59" s="335"/>
      <c r="BV59" s="335"/>
      <c r="BW59" s="335"/>
      <c r="BX59" s="335"/>
      <c r="BY59" s="335"/>
      <c r="BZ59" s="335"/>
      <c r="CA59" s="335"/>
      <c r="CB59" s="335"/>
      <c r="CC59" s="335"/>
      <c r="CD59" s="335"/>
      <c r="CE59" s="335"/>
      <c r="CF59" s="335"/>
      <c r="CG59" s="335"/>
      <c r="CH59" s="335"/>
      <c r="CI59" s="323">
        <f t="shared" ref="CI59" si="340">AW59+"00:40"</f>
        <v>0.57523148148148151</v>
      </c>
      <c r="CJ59" s="337" t="str">
        <f t="shared" ref="CJ59" si="341">LEFT(CM59,2)</f>
        <v/>
      </c>
      <c r="CK59" s="337" t="str">
        <f t="shared" ref="CK59" si="342">MID(CM59,3,2)</f>
        <v/>
      </c>
      <c r="CL59" s="337" t="str">
        <f t="shared" ref="CL59" si="343">RIGHT(CM59,2)</f>
        <v/>
      </c>
      <c r="CM59" s="338"/>
      <c r="CN59" s="339"/>
      <c r="CO59" s="337"/>
      <c r="CP59" s="337"/>
      <c r="CQ59" s="337"/>
      <c r="CR59" s="338"/>
      <c r="CS59" s="339"/>
      <c r="CT59" s="366"/>
      <c r="CU59" s="366"/>
      <c r="CV59" s="366"/>
      <c r="CW59" s="341"/>
      <c r="CX59" s="341"/>
      <c r="CY59" s="346"/>
      <c r="CZ59" s="356"/>
      <c r="DA59" s="368"/>
      <c r="DB59" s="348">
        <f t="shared" si="298"/>
        <v>0.15201388888888862</v>
      </c>
      <c r="DC59" s="348">
        <f t="shared" si="299"/>
        <v>0.17245370370370339</v>
      </c>
      <c r="DD59" s="349"/>
      <c r="DE59" s="350"/>
      <c r="DF59" s="351">
        <f t="shared" si="301"/>
        <v>3.6483333333333334</v>
      </c>
      <c r="DG59" s="351"/>
      <c r="DH59" s="352"/>
      <c r="DI59" s="352"/>
      <c r="DJ59" s="353"/>
      <c r="DK59" s="353"/>
      <c r="DL59" s="353"/>
      <c r="DM59" s="353"/>
      <c r="DN59" s="353"/>
      <c r="DO59" s="353"/>
      <c r="DP59" s="353"/>
      <c r="DQ59" s="353"/>
      <c r="DR59" s="354"/>
    </row>
    <row r="60" spans="1:123">
      <c r="A60" s="99" t="s">
        <v>7</v>
      </c>
      <c r="B60" s="99" t="s">
        <v>61</v>
      </c>
      <c r="C60" s="564" t="s">
        <v>61</v>
      </c>
      <c r="D60" s="521"/>
      <c r="E60" s="521"/>
      <c r="F60" s="522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293"/>
      <c r="AG60" s="179"/>
      <c r="AH60" s="179"/>
      <c r="AI60" s="179"/>
      <c r="AJ60" s="179"/>
      <c r="AK60" s="398"/>
      <c r="AL60" s="398"/>
      <c r="AM60" s="398"/>
      <c r="AN60" s="398"/>
      <c r="AO60" s="398"/>
      <c r="AP60" s="398"/>
      <c r="AQ60" s="398"/>
      <c r="AR60" s="398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307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423"/>
      <c r="CV60" s="179"/>
      <c r="CW60" s="179"/>
      <c r="CX60" s="179"/>
      <c r="CY60" s="179"/>
      <c r="CZ60" s="422"/>
      <c r="DA60" s="423"/>
      <c r="DB60" s="423"/>
      <c r="DC60" s="424">
        <v>80</v>
      </c>
      <c r="DD60" s="423"/>
      <c r="DE60" s="425" t="s">
        <v>85</v>
      </c>
      <c r="DF60" s="423"/>
      <c r="DG60" s="423"/>
      <c r="DH60" s="423"/>
      <c r="DI60" s="423"/>
      <c r="DJ60" s="423"/>
      <c r="DK60" s="423"/>
      <c r="DL60" s="423"/>
      <c r="DM60" s="423"/>
      <c r="DN60" s="423"/>
      <c r="DO60" s="423"/>
      <c r="DP60" s="423"/>
      <c r="DQ60" s="423"/>
      <c r="DR60" s="426"/>
    </row>
    <row r="61" spans="1:123" s="355" customFormat="1">
      <c r="A61" s="212">
        <v>1</v>
      </c>
      <c r="B61" s="621" t="str">
        <f t="shared" ref="B61:B74" si="344">B60</f>
        <v>80 CEI YR</v>
      </c>
      <c r="C61" s="102">
        <v>165</v>
      </c>
      <c r="D61" s="103" t="s">
        <v>430</v>
      </c>
      <c r="E61" s="104" t="s">
        <v>431</v>
      </c>
      <c r="F61" s="102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46">
        <v>0.35416666666666702</v>
      </c>
      <c r="X61" s="47" t="str">
        <f t="shared" ref="X61:X74" si="345">LEFT(AA61,2)</f>
        <v>10</v>
      </c>
      <c r="Y61" s="47" t="str">
        <f t="shared" ref="Y61:Y74" si="346">MID(AA61,3,2)</f>
        <v>00</v>
      </c>
      <c r="Z61" s="47" t="str">
        <f t="shared" ref="Z61:Z74" si="347">RIGHT(AA61,2)</f>
        <v>20</v>
      </c>
      <c r="AA61" s="105" t="s">
        <v>1684</v>
      </c>
      <c r="AB61" s="49" t="str">
        <f t="shared" ref="AB61:AB74" si="348">CONCATENATE(X61&amp;":"&amp;Y61&amp;":"&amp;Z61)</f>
        <v>10:00:20</v>
      </c>
      <c r="AC61" s="47" t="str">
        <f t="shared" ref="AC61:AC74" si="349">LEFT(AF61,2)</f>
        <v>10</v>
      </c>
      <c r="AD61" s="47" t="str">
        <f t="shared" ref="AD61:AD74" si="350">MID(AF61,3,2)</f>
        <v>02</v>
      </c>
      <c r="AE61" s="47" t="str">
        <f t="shared" ref="AE61:AE74" si="351">RIGHT(AF61,2)</f>
        <v>59</v>
      </c>
      <c r="AF61" s="291" t="s">
        <v>1685</v>
      </c>
      <c r="AG61" s="49" t="str">
        <f t="shared" ref="AG61:AG74" si="352">CONCATENATE(AC61&amp;":"&amp;AD61&amp;":"&amp;AE61)</f>
        <v>10:02:59</v>
      </c>
      <c r="AH61" s="50">
        <f t="shared" ref="AH61:AH74" si="353">AB61-W61</f>
        <v>6.2731481481481166E-2</v>
      </c>
      <c r="AI61" s="57">
        <f t="shared" ref="AI61:AI74" si="354">AG61-AB61</f>
        <v>1.8402777777777324E-3</v>
      </c>
      <c r="AJ61" s="50">
        <f t="shared" ref="AJ61:AJ74" si="355">AG61-AB61+AH61</f>
        <v>6.4571759259258898E-2</v>
      </c>
      <c r="AK61" s="52">
        <f t="shared" ref="AK61:AK74" si="356">$W$3/(MINUTE(AH61)/60+HOUR(AH61)+SECOND(AH61)/3600)</f>
        <v>19.926199261992622</v>
      </c>
      <c r="AL61" s="52">
        <f t="shared" ref="AL61:AL74" si="357">$W$3/(MINUTE(AJ61)/60+HOUR(AJ61)+SECOND(AJ61)/3600)</f>
        <v>19.35830794049113</v>
      </c>
      <c r="AM61" s="106">
        <f t="shared" ref="AM61:AM74" si="358">AG61+"0:30"</f>
        <v>0.43957175925925923</v>
      </c>
      <c r="AN61" s="47" t="str">
        <f t="shared" ref="AN61:AN74" si="359">LEFT(AQ61,2)</f>
        <v>12</v>
      </c>
      <c r="AO61" s="47" t="str">
        <f t="shared" ref="AO61:AO74" si="360">MID(AQ61,3,2)</f>
        <v>00</v>
      </c>
      <c r="AP61" s="47" t="str">
        <f t="shared" ref="AP61:AP74" si="361">RIGHT(AQ61,2)</f>
        <v>14</v>
      </c>
      <c r="AQ61" s="48" t="s">
        <v>1686</v>
      </c>
      <c r="AR61" s="49" t="str">
        <f t="shared" ref="AR61:AR73" si="362">CONCATENATE(AN61&amp;":"&amp;AO61&amp;":"&amp;AP61)</f>
        <v>12:00:14</v>
      </c>
      <c r="AS61" s="47" t="str">
        <f t="shared" ref="AS61:AS73" si="363">LEFT(AV61,2)</f>
        <v>12</v>
      </c>
      <c r="AT61" s="47" t="str">
        <f t="shared" ref="AT61:AT73" si="364">MID(AV61,3,2)</f>
        <v>02</v>
      </c>
      <c r="AU61" s="47" t="str">
        <f t="shared" ref="AU61:AU73" si="365">RIGHT(AV61,2)</f>
        <v>02</v>
      </c>
      <c r="AV61" s="48" t="s">
        <v>1687</v>
      </c>
      <c r="AW61" s="49" t="str">
        <f t="shared" ref="AW61:AW73" si="366">CONCATENATE(AS61&amp;":"&amp;AT61&amp;":"&amp;AU61)</f>
        <v>12:02:02</v>
      </c>
      <c r="AX61" s="107">
        <f t="shared" ref="AX61:AX73" si="367">AR61-AM61</f>
        <v>6.0590277777777868E-2</v>
      </c>
      <c r="AY61" s="109">
        <f t="shared" ref="AY61:AY73" si="368">AW61-AR61</f>
        <v>1.2499999999999734E-3</v>
      </c>
      <c r="AZ61" s="107">
        <f t="shared" ref="AZ61:AZ73" si="369">AW61-AR61+AX61</f>
        <v>6.1840277777777841E-2</v>
      </c>
      <c r="BA61" s="52">
        <f t="shared" ref="BA61:BA73" si="370">$AM$3/(MINUTE(AX61)/60+HOUR(AX61)+SECOND(AX61)/3600)</f>
        <v>20.630372492836678</v>
      </c>
      <c r="BB61" s="52">
        <f t="shared" ref="BB61:BB73" si="371">$AM$3/(MINUTE(AZ61)/60+HOUR(AZ61)+SECOND(AZ61)/3600)</f>
        <v>20.213363279056711</v>
      </c>
      <c r="BC61" s="117"/>
      <c r="BD61" s="117"/>
      <c r="BE61" s="117"/>
      <c r="BF61" s="117"/>
      <c r="BG61" s="117"/>
      <c r="BH61" s="117"/>
      <c r="BI61" s="117"/>
      <c r="BJ61" s="117"/>
      <c r="BK61" s="117"/>
      <c r="BL61" s="308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08">
        <f t="shared" ref="CI61:CI73" si="372">AW61+"00:40"</f>
        <v>0.52918981481481486</v>
      </c>
      <c r="CJ61" s="47" t="str">
        <f t="shared" ref="CJ61:CJ74" si="373">LEFT(CM61,2)</f>
        <v>13</v>
      </c>
      <c r="CK61" s="47" t="str">
        <f t="shared" ref="CK61:CK74" si="374">MID(CM61,3,2)</f>
        <v>27</v>
      </c>
      <c r="CL61" s="47" t="str">
        <f t="shared" ref="CL61:CL74" si="375">RIGHT(CM61,2)</f>
        <v>12</v>
      </c>
      <c r="CM61" s="48" t="s">
        <v>1688</v>
      </c>
      <c r="CN61" s="49" t="str">
        <f t="shared" ref="CN61:CN71" si="376">CONCATENATE(CJ61&amp;":"&amp;CK61&amp;":"&amp;CL61)</f>
        <v>13:27:12</v>
      </c>
      <c r="CO61" s="47" t="str">
        <f t="shared" ref="CO61:CO71" si="377">LEFT(CR61,2)</f>
        <v>13</v>
      </c>
      <c r="CP61" s="47" t="str">
        <f t="shared" ref="CP61:CP71" si="378">MID(CR61,3,2)</f>
        <v>34</v>
      </c>
      <c r="CQ61" s="47" t="str">
        <f t="shared" ref="CQ61:CQ71" si="379">RIGHT(CR61,2)</f>
        <v>50</v>
      </c>
      <c r="CR61" s="48" t="s">
        <v>1689</v>
      </c>
      <c r="CS61" s="49" t="str">
        <f t="shared" ref="CS61:CS71" si="380">CONCATENATE(CO61&amp;":"&amp;CP61&amp;":"&amp;CQ61)</f>
        <v>13:34:50</v>
      </c>
      <c r="CT61" s="107">
        <f t="shared" ref="CT61:CT71" si="381">CN61-CI61</f>
        <v>3.1365740740740722E-2</v>
      </c>
      <c r="CU61" s="366">
        <f t="shared" ref="CU61:CU71" si="382">CS61-CN61</f>
        <v>5.3009259259259034E-3</v>
      </c>
      <c r="CV61" s="107">
        <f t="shared" ref="CV61:CV71" si="383">CS61-CN61+CT61</f>
        <v>3.6666666666666625E-2</v>
      </c>
      <c r="CW61" s="52">
        <f t="shared" ref="CW61:CW71" si="384">$CI$3/(MINUTE(CT61)/60+HOUR(CT61)+SECOND(CT61)/3600)</f>
        <v>26.568265682656826</v>
      </c>
      <c r="CX61" s="52">
        <f t="shared" ref="CX61:CX71" si="385">$CI$3/(MINUTE(CV61)/60+HOUR(CV61)+SECOND(CV61)/3600)</f>
        <v>22.727272727272727</v>
      </c>
      <c r="CY61" s="58"/>
      <c r="CZ61" s="59">
        <f t="shared" ref="CZ61:CZ62" si="386">$DC$60/(MINUTE(DC61)/60+HOUR(DC61)+SECOND(DC61)/3600)</f>
        <v>21.12676056338028</v>
      </c>
      <c r="DA61" s="60"/>
      <c r="DB61" s="61">
        <f t="shared" ref="DB61:DB62" si="387">R61+AH61+AX61+BN61+CD61+CT61</f>
        <v>0.15468749999999976</v>
      </c>
      <c r="DC61" s="61">
        <f t="shared" ref="DC61:DC62" si="388">T61+AJ61+AZ61+BN61+CF61+CT61</f>
        <v>0.15777777777777746</v>
      </c>
      <c r="DD61" s="6"/>
      <c r="DE61" s="63">
        <v>80</v>
      </c>
      <c r="DF61" s="64">
        <f t="shared" ref="DF61:DG62" si="389">MINUTE(DB61)/60+HOUR(DB61)+SECOND(DB61)/3600</f>
        <v>3.7125000000000004</v>
      </c>
      <c r="DG61" s="64">
        <f t="shared" si="389"/>
        <v>3.7866666666666666</v>
      </c>
      <c r="DH61" s="16">
        <v>200</v>
      </c>
      <c r="DI61" s="16">
        <f t="shared" ref="DI61:DI62" si="390">-(SECOND(CN61-$CN$61)/60+MINUTE(CN61-$CN$61)+HOUR(CN61-$CN$61)*60)</f>
        <v>0</v>
      </c>
      <c r="DJ61" s="65">
        <f>IF((DE61+DH61+DI61)&lt;DE61,DE61,DE61+DH61+DI61)</f>
        <v>280</v>
      </c>
      <c r="DK61" s="65">
        <f t="shared" ref="DK61:DK62" si="391">IF(CN61&gt;$DE$60,0,DJ61)</f>
        <v>280</v>
      </c>
      <c r="DL61" s="65">
        <f>IF((S61&gt;$DN$3),0,DK61)</f>
        <v>280</v>
      </c>
      <c r="DM61" s="65">
        <f>IF((AI61&gt;$DN$3),0,DK61)</f>
        <v>280</v>
      </c>
      <c r="DN61" s="65">
        <f>IF((AY61&gt;$DN$3),0,DK61)</f>
        <v>280</v>
      </c>
      <c r="DO61" s="65">
        <f>IF((BO61&gt;$DM$3),0,DK61)</f>
        <v>280</v>
      </c>
      <c r="DP61" s="65">
        <f>IF((CE61&gt;$DN$3),0,DK61)</f>
        <v>280</v>
      </c>
      <c r="DQ61" s="65">
        <f>IF((CU61&gt;$DM$3),0,DK61)</f>
        <v>280</v>
      </c>
      <c r="DR61" s="134">
        <f>DL61*DM61*DN61*DO61*DP61*DQ61/DL61/DM61/DN61/DP61/DQ61</f>
        <v>280</v>
      </c>
    </row>
    <row r="62" spans="1:123" s="67" customFormat="1">
      <c r="A62" s="212">
        <v>2</v>
      </c>
      <c r="B62" s="621" t="str">
        <f t="shared" si="344"/>
        <v>80 CEI YR</v>
      </c>
      <c r="C62" s="102">
        <v>508</v>
      </c>
      <c r="D62" s="103" t="s">
        <v>242</v>
      </c>
      <c r="E62" s="104" t="s">
        <v>243</v>
      </c>
      <c r="F62" s="102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46">
        <v>0.35416666666666702</v>
      </c>
      <c r="X62" s="47" t="str">
        <f t="shared" si="345"/>
        <v>09</v>
      </c>
      <c r="Y62" s="47" t="str">
        <f t="shared" si="346"/>
        <v>52</v>
      </c>
      <c r="Z62" s="47" t="str">
        <f t="shared" si="347"/>
        <v>24</v>
      </c>
      <c r="AA62" s="105" t="s">
        <v>1690</v>
      </c>
      <c r="AB62" s="49" t="str">
        <f t="shared" si="348"/>
        <v>09:52:24</v>
      </c>
      <c r="AC62" s="47" t="str">
        <f t="shared" si="349"/>
        <v>09</v>
      </c>
      <c r="AD62" s="47" t="str">
        <f t="shared" si="350"/>
        <v>55</v>
      </c>
      <c r="AE62" s="47" t="str">
        <f t="shared" si="351"/>
        <v>14</v>
      </c>
      <c r="AF62" s="291" t="s">
        <v>1691</v>
      </c>
      <c r="AG62" s="49" t="str">
        <f t="shared" si="352"/>
        <v>09:55:14</v>
      </c>
      <c r="AH62" s="50">
        <f t="shared" si="353"/>
        <v>5.7222222222221841E-2</v>
      </c>
      <c r="AI62" s="57">
        <f t="shared" si="354"/>
        <v>1.9675925925926041E-3</v>
      </c>
      <c r="AJ62" s="50">
        <f t="shared" si="355"/>
        <v>5.9189814814814445E-2</v>
      </c>
      <c r="AK62" s="52">
        <f t="shared" si="356"/>
        <v>21.844660194174757</v>
      </c>
      <c r="AL62" s="52">
        <f t="shared" si="357"/>
        <v>21.118498240125145</v>
      </c>
      <c r="AM62" s="106">
        <f t="shared" si="358"/>
        <v>0.43418981481481478</v>
      </c>
      <c r="AN62" s="47" t="str">
        <f t="shared" si="359"/>
        <v>12</v>
      </c>
      <c r="AO62" s="47" t="str">
        <f t="shared" si="360"/>
        <v>00</v>
      </c>
      <c r="AP62" s="47" t="str">
        <f t="shared" si="361"/>
        <v>47</v>
      </c>
      <c r="AQ62" s="48" t="s">
        <v>1692</v>
      </c>
      <c r="AR62" s="49" t="str">
        <f t="shared" si="362"/>
        <v>12:00:47</v>
      </c>
      <c r="AS62" s="47" t="str">
        <f t="shared" si="363"/>
        <v>12</v>
      </c>
      <c r="AT62" s="47" t="str">
        <f t="shared" si="364"/>
        <v>06</v>
      </c>
      <c r="AU62" s="47" t="str">
        <f t="shared" si="365"/>
        <v>36</v>
      </c>
      <c r="AV62" s="48" t="s">
        <v>1693</v>
      </c>
      <c r="AW62" s="49" t="str">
        <f t="shared" si="366"/>
        <v>12:06:36</v>
      </c>
      <c r="AX62" s="107">
        <f t="shared" si="367"/>
        <v>6.6354166666666714E-2</v>
      </c>
      <c r="AY62" s="109">
        <f t="shared" si="368"/>
        <v>4.0393518518517801E-3</v>
      </c>
      <c r="AZ62" s="107">
        <f t="shared" si="369"/>
        <v>7.0393518518518494E-2</v>
      </c>
      <c r="BA62" s="52">
        <f t="shared" si="370"/>
        <v>18.838304552590262</v>
      </c>
      <c r="BB62" s="52">
        <f t="shared" si="371"/>
        <v>17.757316672147319</v>
      </c>
      <c r="BC62" s="117"/>
      <c r="BD62" s="117"/>
      <c r="BE62" s="117"/>
      <c r="BF62" s="117"/>
      <c r="BG62" s="117"/>
      <c r="BH62" s="117"/>
      <c r="BI62" s="117"/>
      <c r="BJ62" s="117"/>
      <c r="BK62" s="117"/>
      <c r="BL62" s="308"/>
      <c r="BM62" s="117"/>
      <c r="BN62" s="117"/>
      <c r="BO62" s="117"/>
      <c r="BP62" s="117"/>
      <c r="BQ62" s="117"/>
      <c r="BR62" s="117"/>
      <c r="BS62" s="117"/>
      <c r="BT62" s="117"/>
      <c r="BU62" s="117"/>
      <c r="BV62" s="117"/>
      <c r="BW62" s="117"/>
      <c r="BX62" s="117"/>
      <c r="BY62" s="117"/>
      <c r="BZ62" s="117"/>
      <c r="CA62" s="117"/>
      <c r="CB62" s="117"/>
      <c r="CC62" s="117"/>
      <c r="CD62" s="117"/>
      <c r="CE62" s="117"/>
      <c r="CF62" s="117"/>
      <c r="CG62" s="117"/>
      <c r="CH62" s="117"/>
      <c r="CI62" s="108">
        <f t="shared" si="372"/>
        <v>0.53236111111111106</v>
      </c>
      <c r="CJ62" s="47" t="str">
        <f t="shared" si="373"/>
        <v>13</v>
      </c>
      <c r="CK62" s="47" t="str">
        <f t="shared" si="374"/>
        <v>50</v>
      </c>
      <c r="CL62" s="47" t="str">
        <f t="shared" si="375"/>
        <v>30</v>
      </c>
      <c r="CM62" s="48" t="s">
        <v>1694</v>
      </c>
      <c r="CN62" s="49" t="str">
        <f t="shared" si="376"/>
        <v>13:50:30</v>
      </c>
      <c r="CO62" s="47" t="str">
        <f t="shared" si="377"/>
        <v>13</v>
      </c>
      <c r="CP62" s="47" t="str">
        <f t="shared" si="378"/>
        <v>58</v>
      </c>
      <c r="CQ62" s="47" t="str">
        <f t="shared" si="379"/>
        <v>37</v>
      </c>
      <c r="CR62" s="48" t="s">
        <v>1695</v>
      </c>
      <c r="CS62" s="49" t="str">
        <f t="shared" si="380"/>
        <v>13:58:37</v>
      </c>
      <c r="CT62" s="107">
        <f t="shared" si="381"/>
        <v>4.4375000000000053E-2</v>
      </c>
      <c r="CU62" s="366">
        <f t="shared" si="382"/>
        <v>5.636574074074141E-3</v>
      </c>
      <c r="CV62" s="107">
        <f t="shared" si="383"/>
        <v>5.0011574074074194E-2</v>
      </c>
      <c r="CW62" s="52">
        <f t="shared" si="384"/>
        <v>18.779342723004696</v>
      </c>
      <c r="CX62" s="52">
        <f t="shared" si="385"/>
        <v>16.662809534829901</v>
      </c>
      <c r="CY62" s="58"/>
      <c r="CZ62" s="59">
        <f t="shared" si="386"/>
        <v>19.161676646706585</v>
      </c>
      <c r="DA62" s="60"/>
      <c r="DB62" s="61">
        <f t="shared" si="387"/>
        <v>0.16795138888888861</v>
      </c>
      <c r="DC62" s="61">
        <f t="shared" si="388"/>
        <v>0.17395833333333299</v>
      </c>
      <c r="DD62" s="6"/>
      <c r="DE62" s="63">
        <f>DE61</f>
        <v>80</v>
      </c>
      <c r="DF62" s="64">
        <f t="shared" si="389"/>
        <v>4.0308333333333337</v>
      </c>
      <c r="DG62" s="64">
        <f t="shared" si="389"/>
        <v>4.1750000000000007</v>
      </c>
      <c r="DH62" s="16">
        <f>DH61-5</f>
        <v>195</v>
      </c>
      <c r="DI62" s="16">
        <f t="shared" si="390"/>
        <v>-23.3</v>
      </c>
      <c r="DJ62" s="65">
        <f>IF((DE62+DH62+DI62)&lt;DE62,DE62,DE62+DH62+DI62)</f>
        <v>251.7</v>
      </c>
      <c r="DK62" s="65">
        <f t="shared" si="391"/>
        <v>251.7</v>
      </c>
      <c r="DL62" s="65">
        <f>IF((S62&gt;$DN$3),0,DK62)</f>
        <v>251.7</v>
      </c>
      <c r="DM62" s="65">
        <f>IF((AI62&gt;$DN$3),0,DK62)</f>
        <v>251.7</v>
      </c>
      <c r="DN62" s="65">
        <f>IF((AY62&gt;$DN$3),0,DK62)</f>
        <v>251.7</v>
      </c>
      <c r="DO62" s="65">
        <f>IF((BO62&gt;$DM$3),0,DK62)</f>
        <v>251.7</v>
      </c>
      <c r="DP62" s="65">
        <f>IF((CE62&gt;$DN$3),0,DK62)</f>
        <v>251.7</v>
      </c>
      <c r="DQ62" s="65">
        <f>IF((CU62&gt;$DM$3),0,DK62)</f>
        <v>251.7</v>
      </c>
      <c r="DR62" s="134">
        <f>DL62*DM62*DN62*DO62*DP62*DQ62/DL62/DM62/DN62/DP62/DQ62</f>
        <v>251.7</v>
      </c>
      <c r="DS62" s="66"/>
    </row>
    <row r="63" spans="1:123" s="67" customFormat="1">
      <c r="A63" s="212">
        <v>3</v>
      </c>
      <c r="B63" s="621" t="str">
        <f t="shared" si="344"/>
        <v>80 CEI YR</v>
      </c>
      <c r="C63" s="102">
        <v>249</v>
      </c>
      <c r="D63" s="103" t="s">
        <v>1696</v>
      </c>
      <c r="E63" s="104" t="s">
        <v>1697</v>
      </c>
      <c r="F63" s="102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46">
        <v>0.35416666666666702</v>
      </c>
      <c r="X63" s="47" t="str">
        <f t="shared" si="345"/>
        <v>10</v>
      </c>
      <c r="Y63" s="47" t="str">
        <f t="shared" si="346"/>
        <v>09</v>
      </c>
      <c r="Z63" s="47" t="str">
        <f t="shared" si="347"/>
        <v>42</v>
      </c>
      <c r="AA63" s="105" t="s">
        <v>1698</v>
      </c>
      <c r="AB63" s="49" t="str">
        <f t="shared" si="348"/>
        <v>10:09:42</v>
      </c>
      <c r="AC63" s="47" t="str">
        <f t="shared" si="349"/>
        <v>10</v>
      </c>
      <c r="AD63" s="47" t="str">
        <f t="shared" si="350"/>
        <v>10</v>
      </c>
      <c r="AE63" s="47" t="str">
        <f t="shared" si="351"/>
        <v>43</v>
      </c>
      <c r="AF63" s="291" t="s">
        <v>1699</v>
      </c>
      <c r="AG63" s="49" t="str">
        <f t="shared" si="352"/>
        <v>10:10:43</v>
      </c>
      <c r="AH63" s="50">
        <f t="shared" si="353"/>
        <v>6.9236111111110776E-2</v>
      </c>
      <c r="AI63" s="57">
        <f t="shared" si="354"/>
        <v>7.0601851851853636E-4</v>
      </c>
      <c r="AJ63" s="50">
        <f t="shared" si="355"/>
        <v>6.9942129629629313E-2</v>
      </c>
      <c r="AK63" s="52">
        <f t="shared" si="356"/>
        <v>18.054162487462388</v>
      </c>
      <c r="AL63" s="52">
        <f t="shared" si="357"/>
        <v>17.87191792156214</v>
      </c>
      <c r="AM63" s="106">
        <f t="shared" si="358"/>
        <v>0.44494212962962965</v>
      </c>
      <c r="AN63" s="47" t="str">
        <f t="shared" si="359"/>
        <v>12</v>
      </c>
      <c r="AO63" s="47" t="str">
        <f t="shared" si="360"/>
        <v>13</v>
      </c>
      <c r="AP63" s="47" t="str">
        <f t="shared" si="361"/>
        <v>21</v>
      </c>
      <c r="AQ63" s="48" t="s">
        <v>1700</v>
      </c>
      <c r="AR63" s="49" t="str">
        <f t="shared" si="362"/>
        <v>12:13:21</v>
      </c>
      <c r="AS63" s="47" t="str">
        <f t="shared" si="363"/>
        <v>12</v>
      </c>
      <c r="AT63" s="47" t="str">
        <f t="shared" si="364"/>
        <v>26</v>
      </c>
      <c r="AU63" s="47" t="str">
        <f t="shared" si="365"/>
        <v>12</v>
      </c>
      <c r="AV63" s="48" t="s">
        <v>1701</v>
      </c>
      <c r="AW63" s="49" t="str">
        <f t="shared" si="366"/>
        <v>12:26:12</v>
      </c>
      <c r="AX63" s="107">
        <f t="shared" si="367"/>
        <v>6.4328703703703694E-2</v>
      </c>
      <c r="AY63" s="109">
        <f t="shared" si="368"/>
        <v>8.9236111111111738E-3</v>
      </c>
      <c r="AZ63" s="107">
        <f t="shared" si="369"/>
        <v>7.3252314814814867E-2</v>
      </c>
      <c r="BA63" s="52">
        <f t="shared" si="370"/>
        <v>19.431450161928751</v>
      </c>
      <c r="BB63" s="52">
        <f t="shared" si="371"/>
        <v>17.064307157528837</v>
      </c>
      <c r="BC63" s="117"/>
      <c r="BD63" s="117"/>
      <c r="BE63" s="117"/>
      <c r="BF63" s="117"/>
      <c r="BG63" s="117"/>
      <c r="BH63" s="117"/>
      <c r="BI63" s="117"/>
      <c r="BJ63" s="117"/>
      <c r="BK63" s="117"/>
      <c r="BL63" s="308"/>
      <c r="BM63" s="117"/>
      <c r="BN63" s="117"/>
      <c r="BO63" s="117"/>
      <c r="BP63" s="117"/>
      <c r="BQ63" s="117"/>
      <c r="BR63" s="117"/>
      <c r="BS63" s="117"/>
      <c r="BT63" s="117"/>
      <c r="BU63" s="117"/>
      <c r="BV63" s="117"/>
      <c r="BW63" s="117"/>
      <c r="BX63" s="117"/>
      <c r="BY63" s="117"/>
      <c r="BZ63" s="117"/>
      <c r="CA63" s="117"/>
      <c r="CB63" s="117"/>
      <c r="CC63" s="117"/>
      <c r="CD63" s="117"/>
      <c r="CE63" s="117"/>
      <c r="CF63" s="117"/>
      <c r="CG63" s="117"/>
      <c r="CH63" s="117"/>
      <c r="CI63" s="108">
        <f t="shared" si="372"/>
        <v>0.5459722222222223</v>
      </c>
      <c r="CJ63" s="47" t="str">
        <f t="shared" si="373"/>
        <v>14</v>
      </c>
      <c r="CK63" s="47" t="str">
        <f t="shared" si="374"/>
        <v>07</v>
      </c>
      <c r="CL63" s="47" t="str">
        <f t="shared" si="375"/>
        <v>42</v>
      </c>
      <c r="CM63" s="48" t="s">
        <v>1702</v>
      </c>
      <c r="CN63" s="49" t="str">
        <f t="shared" si="376"/>
        <v>14:07:42</v>
      </c>
      <c r="CO63" s="47" t="str">
        <f t="shared" si="377"/>
        <v>14</v>
      </c>
      <c r="CP63" s="47" t="str">
        <f t="shared" si="378"/>
        <v>19</v>
      </c>
      <c r="CQ63" s="47" t="str">
        <f t="shared" si="379"/>
        <v>05</v>
      </c>
      <c r="CR63" s="48" t="s">
        <v>1357</v>
      </c>
      <c r="CS63" s="49" t="str">
        <f t="shared" si="380"/>
        <v>14:19:05</v>
      </c>
      <c r="CT63" s="107">
        <f t="shared" si="381"/>
        <v>4.2708333333333237E-2</v>
      </c>
      <c r="CU63" s="366">
        <f t="shared" si="382"/>
        <v>7.9050925925926441E-3</v>
      </c>
      <c r="CV63" s="107">
        <f t="shared" si="383"/>
        <v>5.0613425925925881E-2</v>
      </c>
      <c r="CW63" s="52">
        <f t="shared" si="384"/>
        <v>19.512195121951223</v>
      </c>
      <c r="CX63" s="52">
        <f t="shared" si="385"/>
        <v>16.464669563228902</v>
      </c>
      <c r="CY63" s="58"/>
      <c r="CZ63" s="59">
        <f t="shared" ref="CZ63:CZ71" si="392">$DC$60/(MINUTE(DC63)/60+HOUR(DC63)+SECOND(DC63)/3600)</f>
        <v>17.930519237952932</v>
      </c>
      <c r="DA63" s="60"/>
      <c r="DB63" s="61">
        <f t="shared" ref="DB63:DB71" si="393">R63+AH63+AX63+BN63+CD63+CT63</f>
        <v>0.17627314814814771</v>
      </c>
      <c r="DC63" s="61">
        <f t="shared" ref="DC63:DC71" si="394">T63+AJ63+AZ63+BN63+CF63+CT63</f>
        <v>0.18590277777777742</v>
      </c>
      <c r="DD63" s="6"/>
      <c r="DE63" s="63">
        <f t="shared" ref="DE63:DE71" si="395">DE62</f>
        <v>80</v>
      </c>
      <c r="DF63" s="64">
        <f t="shared" ref="DF63:DF71" si="396">MINUTE(DB63)/60+HOUR(DB63)+SECOND(DB63)/3600</f>
        <v>4.2305555555555561</v>
      </c>
      <c r="DG63" s="64">
        <f t="shared" ref="DG63:DG71" si="397">MINUTE(DC63)/60+HOUR(DC63)+SECOND(DC63)/3600</f>
        <v>4.4616666666666669</v>
      </c>
      <c r="DH63" s="16">
        <f t="shared" ref="DH63:DH71" si="398">DH62-5</f>
        <v>190</v>
      </c>
      <c r="DI63" s="16">
        <f t="shared" ref="DI63:DI71" si="399">-(SECOND(CN63-$CN$61)/60+MINUTE(CN63-$CN$61)+HOUR(CN63-$CN$61)*60)</f>
        <v>-40.5</v>
      </c>
      <c r="DJ63" s="65">
        <f t="shared" ref="DJ63:DJ71" si="400">IF((DE63+DH63+DI63)&lt;DE63,DE63,DE63+DH63+DI63)</f>
        <v>229.5</v>
      </c>
      <c r="DK63" s="65">
        <f t="shared" ref="DK63:DK71" si="401">IF(CN63&gt;$DE$60,0,DJ63)</f>
        <v>229.5</v>
      </c>
      <c r="DL63" s="65">
        <f t="shared" ref="DL63:DL71" si="402">IF((S63&gt;$DN$3),0,DK63)</f>
        <v>229.5</v>
      </c>
      <c r="DM63" s="65">
        <f t="shared" ref="DM63:DM71" si="403">IF((AI63&gt;$DN$3),0,DK63)</f>
        <v>229.5</v>
      </c>
      <c r="DN63" s="65">
        <f t="shared" ref="DN63:DN71" si="404">IF((AY63&gt;$DN$3),0,DK63)</f>
        <v>229.5</v>
      </c>
      <c r="DO63" s="65">
        <f t="shared" ref="DO63:DO71" si="405">IF((BO63&gt;$DM$3),0,DK63)</f>
        <v>229.5</v>
      </c>
      <c r="DP63" s="65">
        <f t="shared" ref="DP63:DP71" si="406">IF((CE63&gt;$DN$3),0,DK63)</f>
        <v>229.5</v>
      </c>
      <c r="DQ63" s="65">
        <f t="shared" ref="DQ63:DQ71" si="407">IF((CU63&gt;$DM$3),0,DK63)</f>
        <v>229.5</v>
      </c>
      <c r="DR63" s="134">
        <f t="shared" ref="DR63:DR71" si="408">DL63*DM63*DN63*DO63*DP63*DQ63/DL63/DM63/DN63/DP63/DQ63</f>
        <v>229.49999999999997</v>
      </c>
      <c r="DS63" s="66"/>
    </row>
    <row r="64" spans="1:123" s="67" customFormat="1">
      <c r="A64" s="212">
        <v>4</v>
      </c>
      <c r="B64" s="621" t="str">
        <f t="shared" si="344"/>
        <v>80 CEI YR</v>
      </c>
      <c r="C64" s="102">
        <v>507</v>
      </c>
      <c r="D64" s="103" t="s">
        <v>286</v>
      </c>
      <c r="E64" s="104" t="s">
        <v>287</v>
      </c>
      <c r="F64" s="102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46">
        <v>0.35416666666666669</v>
      </c>
      <c r="X64" s="47" t="str">
        <f t="shared" si="345"/>
        <v>10</v>
      </c>
      <c r="Y64" s="47" t="str">
        <f t="shared" si="346"/>
        <v>17</v>
      </c>
      <c r="Z64" s="47" t="str">
        <f t="shared" si="347"/>
        <v>07</v>
      </c>
      <c r="AA64" s="105" t="s">
        <v>1703</v>
      </c>
      <c r="AB64" s="49" t="str">
        <f t="shared" si="348"/>
        <v>10:17:07</v>
      </c>
      <c r="AC64" s="47" t="str">
        <f t="shared" si="349"/>
        <v>10</v>
      </c>
      <c r="AD64" s="47" t="str">
        <f t="shared" si="350"/>
        <v>20</v>
      </c>
      <c r="AE64" s="47" t="str">
        <f t="shared" si="351"/>
        <v>42</v>
      </c>
      <c r="AF64" s="291" t="s">
        <v>1704</v>
      </c>
      <c r="AG64" s="49" t="str">
        <f t="shared" si="352"/>
        <v>10:20:42</v>
      </c>
      <c r="AH64" s="50">
        <f t="shared" si="353"/>
        <v>7.4386574074074008E-2</v>
      </c>
      <c r="AI64" s="57">
        <f t="shared" si="354"/>
        <v>2.4884259259260189E-3</v>
      </c>
      <c r="AJ64" s="50">
        <f t="shared" si="355"/>
        <v>7.6875000000000027E-2</v>
      </c>
      <c r="AK64" s="52">
        <f t="shared" si="356"/>
        <v>16.804107670763965</v>
      </c>
      <c r="AL64" s="52">
        <f t="shared" si="357"/>
        <v>16.260162601626014</v>
      </c>
      <c r="AM64" s="106">
        <f t="shared" si="358"/>
        <v>0.45187500000000003</v>
      </c>
      <c r="AN64" s="47" t="str">
        <f t="shared" si="359"/>
        <v>12</v>
      </c>
      <c r="AO64" s="47" t="str">
        <f t="shared" si="360"/>
        <v>36</v>
      </c>
      <c r="AP64" s="47" t="str">
        <f t="shared" si="361"/>
        <v>15</v>
      </c>
      <c r="AQ64" s="48" t="s">
        <v>1705</v>
      </c>
      <c r="AR64" s="49" t="str">
        <f t="shared" si="362"/>
        <v>12:36:15</v>
      </c>
      <c r="AS64" s="47" t="str">
        <f t="shared" si="363"/>
        <v>12</v>
      </c>
      <c r="AT64" s="47" t="str">
        <f t="shared" si="364"/>
        <v>41</v>
      </c>
      <c r="AU64" s="47" t="str">
        <f t="shared" si="365"/>
        <v>02</v>
      </c>
      <c r="AV64" s="48" t="s">
        <v>1706</v>
      </c>
      <c r="AW64" s="49" t="str">
        <f t="shared" si="366"/>
        <v>12:41:02</v>
      </c>
      <c r="AX64" s="107">
        <f t="shared" si="367"/>
        <v>7.3298611111111023E-2</v>
      </c>
      <c r="AY64" s="109">
        <f t="shared" si="368"/>
        <v>3.3217592592593714E-3</v>
      </c>
      <c r="AZ64" s="107">
        <f t="shared" si="369"/>
        <v>7.6620370370370394E-2</v>
      </c>
      <c r="BA64" s="52">
        <f t="shared" si="370"/>
        <v>17.053529133112267</v>
      </c>
      <c r="BB64" s="52">
        <f t="shared" si="371"/>
        <v>16.314199395770391</v>
      </c>
      <c r="BC64" s="117"/>
      <c r="BD64" s="117"/>
      <c r="BE64" s="117"/>
      <c r="BF64" s="117"/>
      <c r="BG64" s="117"/>
      <c r="BH64" s="117"/>
      <c r="BI64" s="117"/>
      <c r="BJ64" s="117"/>
      <c r="BK64" s="117"/>
      <c r="BL64" s="308"/>
      <c r="BM64" s="117"/>
      <c r="BN64" s="117"/>
      <c r="BO64" s="117"/>
      <c r="BP64" s="117"/>
      <c r="BQ64" s="117"/>
      <c r="BR64" s="117"/>
      <c r="BS64" s="117"/>
      <c r="BT64" s="117"/>
      <c r="BU64" s="117"/>
      <c r="BV64" s="117"/>
      <c r="BW64" s="117"/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08">
        <f t="shared" si="372"/>
        <v>0.55627314814814821</v>
      </c>
      <c r="CJ64" s="47" t="str">
        <f t="shared" si="373"/>
        <v>14</v>
      </c>
      <c r="CK64" s="47" t="str">
        <f t="shared" si="374"/>
        <v>32</v>
      </c>
      <c r="CL64" s="47" t="str">
        <f t="shared" si="375"/>
        <v>10</v>
      </c>
      <c r="CM64" s="48" t="s">
        <v>1707</v>
      </c>
      <c r="CN64" s="49" t="str">
        <f t="shared" si="376"/>
        <v>14:32:10</v>
      </c>
      <c r="CO64" s="47" t="str">
        <f t="shared" si="377"/>
        <v>14</v>
      </c>
      <c r="CP64" s="47" t="str">
        <f t="shared" si="378"/>
        <v>43</v>
      </c>
      <c r="CQ64" s="47" t="str">
        <f t="shared" si="379"/>
        <v>26</v>
      </c>
      <c r="CR64" s="48" t="s">
        <v>1708</v>
      </c>
      <c r="CS64" s="49" t="str">
        <f t="shared" si="380"/>
        <v>14:43:26</v>
      </c>
      <c r="CT64" s="107">
        <f t="shared" si="381"/>
        <v>4.9398148148148135E-2</v>
      </c>
      <c r="CU64" s="366">
        <f t="shared" si="382"/>
        <v>7.8240740740740389E-3</v>
      </c>
      <c r="CV64" s="107">
        <f t="shared" si="383"/>
        <v>5.7222222222222174E-2</v>
      </c>
      <c r="CW64" s="52">
        <f t="shared" si="384"/>
        <v>16.869728209934397</v>
      </c>
      <c r="CX64" s="52">
        <f t="shared" si="385"/>
        <v>14.563106796116505</v>
      </c>
      <c r="CY64" s="58"/>
      <c r="CZ64" s="59">
        <f t="shared" si="392"/>
        <v>16.428978893325723</v>
      </c>
      <c r="DA64" s="60"/>
      <c r="DB64" s="61">
        <f t="shared" si="393"/>
        <v>0.19708333333333317</v>
      </c>
      <c r="DC64" s="61">
        <f t="shared" si="394"/>
        <v>0.20289351851851856</v>
      </c>
      <c r="DD64" s="6"/>
      <c r="DE64" s="63">
        <f t="shared" si="395"/>
        <v>80</v>
      </c>
      <c r="DF64" s="64">
        <f t="shared" si="396"/>
        <v>4.7300000000000004</v>
      </c>
      <c r="DG64" s="64">
        <f t="shared" si="397"/>
        <v>4.8694444444444454</v>
      </c>
      <c r="DH64" s="16">
        <f t="shared" si="398"/>
        <v>185</v>
      </c>
      <c r="DI64" s="16">
        <f t="shared" si="399"/>
        <v>-64.966666666666669</v>
      </c>
      <c r="DJ64" s="65">
        <f t="shared" si="400"/>
        <v>200.03333333333333</v>
      </c>
      <c r="DK64" s="65">
        <f t="shared" si="401"/>
        <v>200.03333333333333</v>
      </c>
      <c r="DL64" s="65">
        <f t="shared" si="402"/>
        <v>200.03333333333333</v>
      </c>
      <c r="DM64" s="65">
        <f t="shared" si="403"/>
        <v>200.03333333333333</v>
      </c>
      <c r="DN64" s="65">
        <f t="shared" si="404"/>
        <v>200.03333333333333</v>
      </c>
      <c r="DO64" s="65">
        <f t="shared" si="405"/>
        <v>200.03333333333333</v>
      </c>
      <c r="DP64" s="65">
        <f t="shared" si="406"/>
        <v>200.03333333333333</v>
      </c>
      <c r="DQ64" s="65">
        <f t="shared" si="407"/>
        <v>200.03333333333333</v>
      </c>
      <c r="DR64" s="134">
        <f t="shared" si="408"/>
        <v>200.03333333333333</v>
      </c>
      <c r="DS64" s="66"/>
    </row>
    <row r="65" spans="1:123" s="67" customFormat="1">
      <c r="A65" s="212">
        <v>5</v>
      </c>
      <c r="B65" s="621" t="str">
        <f t="shared" si="344"/>
        <v>80 CEI YR</v>
      </c>
      <c r="C65" s="624">
        <v>505</v>
      </c>
      <c r="D65" s="103" t="s">
        <v>1202</v>
      </c>
      <c r="E65" s="104" t="s">
        <v>281</v>
      </c>
      <c r="F65" s="102"/>
      <c r="G65" s="117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46">
        <v>0.35416666666666702</v>
      </c>
      <c r="X65" s="47" t="str">
        <f t="shared" si="345"/>
        <v>10</v>
      </c>
      <c r="Y65" s="47" t="str">
        <f t="shared" si="346"/>
        <v>19</v>
      </c>
      <c r="Z65" s="47" t="str">
        <f t="shared" si="347"/>
        <v>12</v>
      </c>
      <c r="AA65" s="105" t="s">
        <v>1709</v>
      </c>
      <c r="AB65" s="49" t="str">
        <f t="shared" si="348"/>
        <v>10:19:12</v>
      </c>
      <c r="AC65" s="47" t="str">
        <f t="shared" si="349"/>
        <v>10</v>
      </c>
      <c r="AD65" s="47" t="str">
        <f t="shared" si="350"/>
        <v>22</v>
      </c>
      <c r="AE65" s="47" t="str">
        <f t="shared" si="351"/>
        <v>03</v>
      </c>
      <c r="AF65" s="291" t="s">
        <v>1710</v>
      </c>
      <c r="AG65" s="49" t="str">
        <f t="shared" si="352"/>
        <v>10:22:03</v>
      </c>
      <c r="AH65" s="50">
        <f t="shared" si="353"/>
        <v>7.5833333333332975E-2</v>
      </c>
      <c r="AI65" s="340">
        <f t="shared" si="354"/>
        <v>1.979166666666643E-3</v>
      </c>
      <c r="AJ65" s="50">
        <f t="shared" si="355"/>
        <v>7.7812499999999618E-2</v>
      </c>
      <c r="AK65" s="52">
        <f t="shared" si="356"/>
        <v>16.483516483516482</v>
      </c>
      <c r="AL65" s="52">
        <f t="shared" si="357"/>
        <v>16.064257028112451</v>
      </c>
      <c r="AM65" s="106">
        <f t="shared" si="358"/>
        <v>0.45281249999999995</v>
      </c>
      <c r="AN65" s="47" t="str">
        <f t="shared" si="359"/>
        <v>12</v>
      </c>
      <c r="AO65" s="47" t="str">
        <f t="shared" si="360"/>
        <v>49</v>
      </c>
      <c r="AP65" s="47" t="str">
        <f t="shared" si="361"/>
        <v>25</v>
      </c>
      <c r="AQ65" s="48" t="s">
        <v>1711</v>
      </c>
      <c r="AR65" s="49" t="str">
        <f t="shared" si="362"/>
        <v>12:49:25</v>
      </c>
      <c r="AS65" s="47" t="str">
        <f t="shared" si="363"/>
        <v>12</v>
      </c>
      <c r="AT65" s="47" t="str">
        <f t="shared" si="364"/>
        <v>53</v>
      </c>
      <c r="AU65" s="47" t="str">
        <f t="shared" si="365"/>
        <v>00</v>
      </c>
      <c r="AV65" s="48" t="s">
        <v>1712</v>
      </c>
      <c r="AW65" s="49" t="str">
        <f t="shared" si="366"/>
        <v>12:53:00</v>
      </c>
      <c r="AX65" s="107">
        <f t="shared" si="367"/>
        <v>8.1504629629629677E-2</v>
      </c>
      <c r="AY65" s="366">
        <f t="shared" si="368"/>
        <v>2.4884259259259078E-3</v>
      </c>
      <c r="AZ65" s="107">
        <f t="shared" si="369"/>
        <v>8.3993055555555585E-2</v>
      </c>
      <c r="BA65" s="52">
        <f t="shared" si="370"/>
        <v>15.336552115876172</v>
      </c>
      <c r="BB65" s="52">
        <f t="shared" si="371"/>
        <v>14.882182720132288</v>
      </c>
      <c r="BC65" s="117"/>
      <c r="BD65" s="335"/>
      <c r="BE65" s="335"/>
      <c r="BF65" s="335"/>
      <c r="BG65" s="335"/>
      <c r="BH65" s="335"/>
      <c r="BI65" s="335"/>
      <c r="BJ65" s="335"/>
      <c r="BK65" s="335"/>
      <c r="BL65" s="367"/>
      <c r="BM65" s="335"/>
      <c r="BN65" s="335"/>
      <c r="BO65" s="335"/>
      <c r="BP65" s="335"/>
      <c r="BQ65" s="335"/>
      <c r="BR65" s="335"/>
      <c r="BS65" s="335"/>
      <c r="BT65" s="335"/>
      <c r="BU65" s="335"/>
      <c r="BV65" s="335"/>
      <c r="BW65" s="335"/>
      <c r="BX65" s="335"/>
      <c r="BY65" s="335"/>
      <c r="BZ65" s="335"/>
      <c r="CA65" s="335"/>
      <c r="CB65" s="335"/>
      <c r="CC65" s="335"/>
      <c r="CD65" s="335"/>
      <c r="CE65" s="335"/>
      <c r="CF65" s="335"/>
      <c r="CG65" s="335"/>
      <c r="CH65" s="335"/>
      <c r="CI65" s="108">
        <f t="shared" si="372"/>
        <v>0.56458333333333333</v>
      </c>
      <c r="CJ65" s="47" t="str">
        <f t="shared" si="373"/>
        <v>14</v>
      </c>
      <c r="CK65" s="47" t="str">
        <f t="shared" si="374"/>
        <v>40</v>
      </c>
      <c r="CL65" s="47" t="str">
        <f t="shared" si="375"/>
        <v>45</v>
      </c>
      <c r="CM65" s="48" t="s">
        <v>1713</v>
      </c>
      <c r="CN65" s="49" t="str">
        <f t="shared" si="376"/>
        <v>14:40:45</v>
      </c>
      <c r="CO65" s="47" t="str">
        <f t="shared" si="377"/>
        <v>14</v>
      </c>
      <c r="CP65" s="47" t="str">
        <f t="shared" si="378"/>
        <v>51</v>
      </c>
      <c r="CQ65" s="47" t="str">
        <f t="shared" si="379"/>
        <v>07</v>
      </c>
      <c r="CR65" s="48" t="s">
        <v>1714</v>
      </c>
      <c r="CS65" s="49" t="str">
        <f t="shared" si="380"/>
        <v>14:51:07</v>
      </c>
      <c r="CT65" s="107">
        <f t="shared" si="381"/>
        <v>4.7048611111111138E-2</v>
      </c>
      <c r="CU65" s="366">
        <f t="shared" si="382"/>
        <v>7.1990740740740522E-3</v>
      </c>
      <c r="CV65" s="107">
        <f t="shared" si="383"/>
        <v>5.424768518518519E-2</v>
      </c>
      <c r="CW65" s="52">
        <f t="shared" si="384"/>
        <v>17.712177121771219</v>
      </c>
      <c r="CX65" s="52">
        <f t="shared" si="385"/>
        <v>15.361638574781308</v>
      </c>
      <c r="CY65" s="58"/>
      <c r="CZ65" s="59">
        <f t="shared" si="392"/>
        <v>15.96009975062344</v>
      </c>
      <c r="DA65" s="60"/>
      <c r="DB65" s="61">
        <f t="shared" si="393"/>
        <v>0.20438657407407379</v>
      </c>
      <c r="DC65" s="61">
        <f t="shared" si="394"/>
        <v>0.20885416666666634</v>
      </c>
      <c r="DD65" s="6"/>
      <c r="DE65" s="63">
        <f t="shared" si="395"/>
        <v>80</v>
      </c>
      <c r="DF65" s="64">
        <f t="shared" si="396"/>
        <v>4.9052777777777781</v>
      </c>
      <c r="DG65" s="64">
        <f t="shared" si="397"/>
        <v>5.0125000000000002</v>
      </c>
      <c r="DH65" s="16">
        <f t="shared" si="398"/>
        <v>180</v>
      </c>
      <c r="DI65" s="16">
        <f t="shared" si="399"/>
        <v>-73.55</v>
      </c>
      <c r="DJ65" s="65">
        <f t="shared" si="400"/>
        <v>186.45</v>
      </c>
      <c r="DK65" s="65">
        <f t="shared" si="401"/>
        <v>186.45</v>
      </c>
      <c r="DL65" s="65">
        <f t="shared" si="402"/>
        <v>186.45</v>
      </c>
      <c r="DM65" s="65">
        <f t="shared" si="403"/>
        <v>186.45</v>
      </c>
      <c r="DN65" s="65">
        <f t="shared" si="404"/>
        <v>186.45</v>
      </c>
      <c r="DO65" s="65">
        <f t="shared" si="405"/>
        <v>186.45</v>
      </c>
      <c r="DP65" s="65">
        <f t="shared" si="406"/>
        <v>186.45</v>
      </c>
      <c r="DQ65" s="65">
        <f t="shared" si="407"/>
        <v>186.45</v>
      </c>
      <c r="DR65" s="134">
        <f t="shared" si="408"/>
        <v>186.45</v>
      </c>
      <c r="DS65" s="66"/>
    </row>
    <row r="66" spans="1:123" s="67" customFormat="1">
      <c r="A66" s="212">
        <v>6</v>
      </c>
      <c r="B66" s="621" t="str">
        <f t="shared" si="344"/>
        <v>80 CEI YR</v>
      </c>
      <c r="C66" s="102">
        <v>145</v>
      </c>
      <c r="D66" s="103" t="s">
        <v>369</v>
      </c>
      <c r="E66" s="104" t="s">
        <v>1206</v>
      </c>
      <c r="F66" s="102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46">
        <v>0.35416666666666702</v>
      </c>
      <c r="X66" s="47" t="str">
        <f t="shared" si="345"/>
        <v>10</v>
      </c>
      <c r="Y66" s="47" t="str">
        <f t="shared" si="346"/>
        <v>25</v>
      </c>
      <c r="Z66" s="47" t="str">
        <f t="shared" si="347"/>
        <v>32</v>
      </c>
      <c r="AA66" s="105" t="s">
        <v>1715</v>
      </c>
      <c r="AB66" s="49" t="str">
        <f t="shared" si="348"/>
        <v>10:25:32</v>
      </c>
      <c r="AC66" s="47" t="str">
        <f t="shared" si="349"/>
        <v>10</v>
      </c>
      <c r="AD66" s="47" t="str">
        <f t="shared" si="350"/>
        <v>29</v>
      </c>
      <c r="AE66" s="47" t="str">
        <f t="shared" si="351"/>
        <v>50</v>
      </c>
      <c r="AF66" s="291" t="s">
        <v>1716</v>
      </c>
      <c r="AG66" s="49" t="str">
        <f t="shared" si="352"/>
        <v>10:29:50</v>
      </c>
      <c r="AH66" s="50">
        <f t="shared" si="353"/>
        <v>8.0231481481481182E-2</v>
      </c>
      <c r="AI66" s="57">
        <f t="shared" si="354"/>
        <v>2.9861111111110228E-3</v>
      </c>
      <c r="AJ66" s="50">
        <f t="shared" si="355"/>
        <v>8.3217592592592204E-2</v>
      </c>
      <c r="AK66" s="52">
        <f t="shared" si="356"/>
        <v>15.5799192152337</v>
      </c>
      <c r="AL66" s="52">
        <f t="shared" si="357"/>
        <v>15.020862308762169</v>
      </c>
      <c r="AM66" s="106">
        <f t="shared" si="358"/>
        <v>0.45821759259259254</v>
      </c>
      <c r="AN66" s="47" t="str">
        <f t="shared" si="359"/>
        <v>12</v>
      </c>
      <c r="AO66" s="47" t="str">
        <f t="shared" si="360"/>
        <v>53</v>
      </c>
      <c r="AP66" s="47" t="str">
        <f t="shared" si="361"/>
        <v>07</v>
      </c>
      <c r="AQ66" s="48" t="s">
        <v>1717</v>
      </c>
      <c r="AR66" s="49" t="str">
        <f t="shared" si="362"/>
        <v>12:53:07</v>
      </c>
      <c r="AS66" s="47" t="str">
        <f t="shared" si="363"/>
        <v>12</v>
      </c>
      <c r="AT66" s="47" t="str">
        <f t="shared" si="364"/>
        <v>54</v>
      </c>
      <c r="AU66" s="47" t="str">
        <f t="shared" si="365"/>
        <v>39</v>
      </c>
      <c r="AV66" s="48" t="s">
        <v>1718</v>
      </c>
      <c r="AW66" s="49" t="str">
        <f t="shared" si="366"/>
        <v>12:54:39</v>
      </c>
      <c r="AX66" s="107">
        <f t="shared" si="367"/>
        <v>7.8668981481481604E-2</v>
      </c>
      <c r="AY66" s="109">
        <f t="shared" si="368"/>
        <v>1.0648148148146852E-3</v>
      </c>
      <c r="AZ66" s="107">
        <f t="shared" si="369"/>
        <v>7.9733796296296289E-2</v>
      </c>
      <c r="BA66" s="52">
        <f t="shared" si="370"/>
        <v>15.88936295424452</v>
      </c>
      <c r="BB66" s="52">
        <f t="shared" si="371"/>
        <v>15.677166497314561</v>
      </c>
      <c r="BC66" s="117"/>
      <c r="BD66" s="117"/>
      <c r="BE66" s="117"/>
      <c r="BF66" s="117"/>
      <c r="BG66" s="117"/>
      <c r="BH66" s="117"/>
      <c r="BI66" s="117"/>
      <c r="BJ66" s="117"/>
      <c r="BK66" s="117"/>
      <c r="BL66" s="308"/>
      <c r="BM66" s="117"/>
      <c r="BN66" s="117"/>
      <c r="BO66" s="117"/>
      <c r="BP66" s="117"/>
      <c r="BQ66" s="117"/>
      <c r="BR66" s="117"/>
      <c r="BS66" s="117"/>
      <c r="BT66" s="117"/>
      <c r="BU66" s="117"/>
      <c r="BV66" s="117"/>
      <c r="BW66" s="117"/>
      <c r="BX66" s="117"/>
      <c r="BY66" s="117"/>
      <c r="BZ66" s="117"/>
      <c r="CA66" s="117"/>
      <c r="CB66" s="117"/>
      <c r="CC66" s="117"/>
      <c r="CD66" s="117"/>
      <c r="CE66" s="117"/>
      <c r="CF66" s="117"/>
      <c r="CG66" s="117"/>
      <c r="CH66" s="117"/>
      <c r="CI66" s="108">
        <f t="shared" si="372"/>
        <v>0.56572916666666662</v>
      </c>
      <c r="CJ66" s="47" t="str">
        <f t="shared" si="373"/>
        <v>14</v>
      </c>
      <c r="CK66" s="47" t="str">
        <f t="shared" si="374"/>
        <v>49</v>
      </c>
      <c r="CL66" s="47" t="str">
        <f t="shared" si="375"/>
        <v>44</v>
      </c>
      <c r="CM66" s="48" t="s">
        <v>1719</v>
      </c>
      <c r="CN66" s="49" t="str">
        <f t="shared" si="376"/>
        <v>14:49:44</v>
      </c>
      <c r="CO66" s="47" t="str">
        <f t="shared" si="377"/>
        <v>14</v>
      </c>
      <c r="CP66" s="47" t="str">
        <f t="shared" si="378"/>
        <v>58</v>
      </c>
      <c r="CQ66" s="47" t="str">
        <f t="shared" si="379"/>
        <v>34</v>
      </c>
      <c r="CR66" s="48" t="s">
        <v>1720</v>
      </c>
      <c r="CS66" s="49" t="str">
        <f t="shared" si="380"/>
        <v>14:58:34</v>
      </c>
      <c r="CT66" s="107">
        <f t="shared" si="381"/>
        <v>5.2141203703703787E-2</v>
      </c>
      <c r="CU66" s="366">
        <f t="shared" si="382"/>
        <v>6.134259259259256E-3</v>
      </c>
      <c r="CV66" s="107">
        <f t="shared" si="383"/>
        <v>5.8275462962963043E-2</v>
      </c>
      <c r="CW66" s="52">
        <f t="shared" si="384"/>
        <v>15.982241953385127</v>
      </c>
      <c r="CX66" s="52">
        <f t="shared" si="385"/>
        <v>14.299900695134063</v>
      </c>
      <c r="CY66" s="58"/>
      <c r="CZ66" s="59">
        <f t="shared" si="392"/>
        <v>15.497201894102453</v>
      </c>
      <c r="DA66" s="60"/>
      <c r="DB66" s="61">
        <f t="shared" si="393"/>
        <v>0.21104166666666657</v>
      </c>
      <c r="DC66" s="61">
        <f t="shared" si="394"/>
        <v>0.21509259259259228</v>
      </c>
      <c r="DD66" s="6"/>
      <c r="DE66" s="63">
        <f t="shared" si="395"/>
        <v>80</v>
      </c>
      <c r="DF66" s="64">
        <f t="shared" si="396"/>
        <v>5.0649999999999995</v>
      </c>
      <c r="DG66" s="64">
        <f t="shared" si="397"/>
        <v>5.1622222222222227</v>
      </c>
      <c r="DH66" s="16">
        <f t="shared" si="398"/>
        <v>175</v>
      </c>
      <c r="DI66" s="16">
        <f t="shared" si="399"/>
        <v>-82.533333333333331</v>
      </c>
      <c r="DJ66" s="65">
        <f t="shared" si="400"/>
        <v>172.46666666666667</v>
      </c>
      <c r="DK66" s="65">
        <f t="shared" si="401"/>
        <v>172.46666666666667</v>
      </c>
      <c r="DL66" s="65">
        <f t="shared" si="402"/>
        <v>172.46666666666667</v>
      </c>
      <c r="DM66" s="65">
        <f t="shared" si="403"/>
        <v>172.46666666666667</v>
      </c>
      <c r="DN66" s="65">
        <f t="shared" si="404"/>
        <v>172.46666666666667</v>
      </c>
      <c r="DO66" s="65">
        <f t="shared" si="405"/>
        <v>172.46666666666667</v>
      </c>
      <c r="DP66" s="65">
        <f t="shared" si="406"/>
        <v>172.46666666666667</v>
      </c>
      <c r="DQ66" s="65">
        <f t="shared" si="407"/>
        <v>172.46666666666667</v>
      </c>
      <c r="DR66" s="134">
        <f t="shared" si="408"/>
        <v>172.46666666666664</v>
      </c>
      <c r="DS66" s="66"/>
    </row>
    <row r="67" spans="1:123" s="67" customFormat="1">
      <c r="A67" s="212">
        <v>7</v>
      </c>
      <c r="B67" s="621" t="str">
        <f t="shared" si="344"/>
        <v>80 CEI YR</v>
      </c>
      <c r="C67" s="102">
        <v>427</v>
      </c>
      <c r="D67" s="103" t="s">
        <v>295</v>
      </c>
      <c r="E67" s="104" t="s">
        <v>255</v>
      </c>
      <c r="F67" s="102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46">
        <v>0.35416666666666702</v>
      </c>
      <c r="X67" s="47" t="str">
        <f t="shared" si="345"/>
        <v>10</v>
      </c>
      <c r="Y67" s="47" t="str">
        <f t="shared" si="346"/>
        <v>19</v>
      </c>
      <c r="Z67" s="47" t="str">
        <f t="shared" si="347"/>
        <v>33</v>
      </c>
      <c r="AA67" s="105" t="s">
        <v>1721</v>
      </c>
      <c r="AB67" s="49" t="str">
        <f t="shared" si="348"/>
        <v>10:19:33</v>
      </c>
      <c r="AC67" s="47" t="str">
        <f t="shared" si="349"/>
        <v>10</v>
      </c>
      <c r="AD67" s="47" t="str">
        <f t="shared" si="350"/>
        <v>28</v>
      </c>
      <c r="AE67" s="47" t="str">
        <f t="shared" si="351"/>
        <v>25</v>
      </c>
      <c r="AF67" s="291" t="s">
        <v>1722</v>
      </c>
      <c r="AG67" s="49" t="str">
        <f t="shared" si="352"/>
        <v>10:28:25</v>
      </c>
      <c r="AH67" s="50">
        <f t="shared" si="353"/>
        <v>7.6076388888888569E-2</v>
      </c>
      <c r="AI67" s="57">
        <f t="shared" si="354"/>
        <v>6.1574074074073892E-3</v>
      </c>
      <c r="AJ67" s="50">
        <f t="shared" si="355"/>
        <v>8.2233796296295958E-2</v>
      </c>
      <c r="AK67" s="52">
        <f t="shared" si="356"/>
        <v>16.430853491556366</v>
      </c>
      <c r="AL67" s="52">
        <f t="shared" si="357"/>
        <v>15.200562983814214</v>
      </c>
      <c r="AM67" s="106">
        <f t="shared" si="358"/>
        <v>0.45723379629629629</v>
      </c>
      <c r="AN67" s="47" t="str">
        <f t="shared" si="359"/>
        <v>13</v>
      </c>
      <c r="AO67" s="47" t="str">
        <f t="shared" si="360"/>
        <v>01</v>
      </c>
      <c r="AP67" s="47" t="str">
        <f t="shared" si="361"/>
        <v>53</v>
      </c>
      <c r="AQ67" s="48" t="s">
        <v>1723</v>
      </c>
      <c r="AR67" s="49" t="str">
        <f t="shared" si="362"/>
        <v>13:01:53</v>
      </c>
      <c r="AS67" s="47" t="str">
        <f t="shared" si="363"/>
        <v>13</v>
      </c>
      <c r="AT67" s="47" t="str">
        <f t="shared" si="364"/>
        <v>06</v>
      </c>
      <c r="AU67" s="47" t="str">
        <f t="shared" si="365"/>
        <v>53</v>
      </c>
      <c r="AV67" s="48" t="s">
        <v>1724</v>
      </c>
      <c r="AW67" s="49" t="str">
        <f t="shared" si="366"/>
        <v>13:06:53</v>
      </c>
      <c r="AX67" s="107">
        <f t="shared" si="367"/>
        <v>8.5740740740740728E-2</v>
      </c>
      <c r="AY67" s="109">
        <f t="shared" si="368"/>
        <v>3.4722222222222099E-3</v>
      </c>
      <c r="AZ67" s="107">
        <f t="shared" si="369"/>
        <v>8.9212962962962938E-2</v>
      </c>
      <c r="BA67" s="52">
        <f t="shared" si="370"/>
        <v>14.578833693304539</v>
      </c>
      <c r="BB67" s="52">
        <f t="shared" si="371"/>
        <v>14.011416709911781</v>
      </c>
      <c r="BC67" s="117"/>
      <c r="BD67" s="117"/>
      <c r="BE67" s="117"/>
      <c r="BF67" s="117"/>
      <c r="BG67" s="117"/>
      <c r="BH67" s="117"/>
      <c r="BI67" s="117"/>
      <c r="BJ67" s="117"/>
      <c r="BK67" s="117"/>
      <c r="BL67" s="308"/>
      <c r="BM67" s="117"/>
      <c r="BN67" s="117"/>
      <c r="BO67" s="117"/>
      <c r="BP67" s="117"/>
      <c r="BQ67" s="117"/>
      <c r="BR67" s="117"/>
      <c r="BS67" s="117"/>
      <c r="BT67" s="117"/>
      <c r="BU67" s="117"/>
      <c r="BV67" s="117"/>
      <c r="BW67" s="117"/>
      <c r="BX67" s="117"/>
      <c r="BY67" s="117"/>
      <c r="BZ67" s="117"/>
      <c r="CA67" s="117"/>
      <c r="CB67" s="117"/>
      <c r="CC67" s="117"/>
      <c r="CD67" s="117"/>
      <c r="CE67" s="117"/>
      <c r="CF67" s="117"/>
      <c r="CG67" s="117"/>
      <c r="CH67" s="117"/>
      <c r="CI67" s="108">
        <f t="shared" si="372"/>
        <v>0.57422453703703702</v>
      </c>
      <c r="CJ67" s="47" t="str">
        <f t="shared" si="373"/>
        <v>14</v>
      </c>
      <c r="CK67" s="47" t="str">
        <f t="shared" si="374"/>
        <v>57</v>
      </c>
      <c r="CL67" s="47" t="str">
        <f t="shared" si="375"/>
        <v>04</v>
      </c>
      <c r="CM67" s="48" t="s">
        <v>1725</v>
      </c>
      <c r="CN67" s="49" t="str">
        <f t="shared" si="376"/>
        <v>14:57:04</v>
      </c>
      <c r="CO67" s="47" t="str">
        <f t="shared" si="377"/>
        <v>15</v>
      </c>
      <c r="CP67" s="47" t="str">
        <f t="shared" si="378"/>
        <v>23</v>
      </c>
      <c r="CQ67" s="47" t="str">
        <f t="shared" si="379"/>
        <v>41</v>
      </c>
      <c r="CR67" s="48" t="s">
        <v>1726</v>
      </c>
      <c r="CS67" s="49" t="str">
        <f t="shared" si="380"/>
        <v>15:23:41</v>
      </c>
      <c r="CT67" s="107">
        <f t="shared" si="381"/>
        <v>4.8738425925925921E-2</v>
      </c>
      <c r="CU67" s="366">
        <f t="shared" si="382"/>
        <v>1.8483796296296373E-2</v>
      </c>
      <c r="CV67" s="107">
        <f t="shared" si="383"/>
        <v>6.7222222222222294E-2</v>
      </c>
      <c r="CW67" s="52">
        <f t="shared" si="384"/>
        <v>17.098076466397529</v>
      </c>
      <c r="CX67" s="52">
        <f t="shared" si="385"/>
        <v>12.396694214876032</v>
      </c>
      <c r="CY67" s="58"/>
      <c r="CZ67" s="59">
        <f t="shared" si="392"/>
        <v>15.138772077375947</v>
      </c>
      <c r="DA67" s="60"/>
      <c r="DB67" s="61">
        <f t="shared" si="393"/>
        <v>0.21055555555555522</v>
      </c>
      <c r="DC67" s="61">
        <f t="shared" si="394"/>
        <v>0.22018518518518482</v>
      </c>
      <c r="DD67" s="6"/>
      <c r="DE67" s="63">
        <f t="shared" si="395"/>
        <v>80</v>
      </c>
      <c r="DF67" s="64">
        <f t="shared" si="396"/>
        <v>5.0533333333333328</v>
      </c>
      <c r="DG67" s="64">
        <f t="shared" si="397"/>
        <v>5.2844444444444445</v>
      </c>
      <c r="DH67" s="16">
        <f t="shared" si="398"/>
        <v>170</v>
      </c>
      <c r="DI67" s="16">
        <f t="shared" si="399"/>
        <v>-89.866666666666674</v>
      </c>
      <c r="DJ67" s="65">
        <f t="shared" si="400"/>
        <v>160.13333333333333</v>
      </c>
      <c r="DK67" s="65">
        <f t="shared" si="401"/>
        <v>160.13333333333333</v>
      </c>
      <c r="DL67" s="65">
        <f t="shared" si="402"/>
        <v>160.13333333333333</v>
      </c>
      <c r="DM67" s="65">
        <f t="shared" si="403"/>
        <v>160.13333333333333</v>
      </c>
      <c r="DN67" s="65">
        <f t="shared" si="404"/>
        <v>160.13333333333333</v>
      </c>
      <c r="DO67" s="65">
        <f t="shared" si="405"/>
        <v>160.13333333333333</v>
      </c>
      <c r="DP67" s="65">
        <f t="shared" si="406"/>
        <v>160.13333333333333</v>
      </c>
      <c r="DQ67" s="65">
        <f t="shared" si="407"/>
        <v>160.13333333333333</v>
      </c>
      <c r="DR67" s="134">
        <f t="shared" si="408"/>
        <v>160.1333333333333</v>
      </c>
      <c r="DS67" s="66"/>
    </row>
    <row r="68" spans="1:123" s="355" customFormat="1">
      <c r="A68" s="212">
        <v>8</v>
      </c>
      <c r="B68" s="621" t="str">
        <f t="shared" si="344"/>
        <v>80 CEI YR</v>
      </c>
      <c r="C68" s="102">
        <v>8</v>
      </c>
      <c r="D68" s="103" t="s">
        <v>428</v>
      </c>
      <c r="E68" s="104" t="s">
        <v>67</v>
      </c>
      <c r="F68" s="102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46">
        <v>0.35416666666666702</v>
      </c>
      <c r="X68" s="47" t="str">
        <f t="shared" si="345"/>
        <v>10</v>
      </c>
      <c r="Y68" s="47" t="str">
        <f t="shared" si="346"/>
        <v>40</v>
      </c>
      <c r="Z68" s="47" t="str">
        <f t="shared" si="347"/>
        <v>02</v>
      </c>
      <c r="AA68" s="105" t="s">
        <v>1727</v>
      </c>
      <c r="AB68" s="49" t="str">
        <f t="shared" si="348"/>
        <v>10:40:02</v>
      </c>
      <c r="AC68" s="47" t="str">
        <f t="shared" si="349"/>
        <v>10</v>
      </c>
      <c r="AD68" s="47" t="str">
        <f t="shared" si="350"/>
        <v>42</v>
      </c>
      <c r="AE68" s="47" t="str">
        <f t="shared" si="351"/>
        <v>30</v>
      </c>
      <c r="AF68" s="291" t="s">
        <v>483</v>
      </c>
      <c r="AG68" s="49" t="str">
        <f t="shared" si="352"/>
        <v>10:42:30</v>
      </c>
      <c r="AH68" s="50">
        <f t="shared" si="353"/>
        <v>9.0300925925925535E-2</v>
      </c>
      <c r="AI68" s="57">
        <f t="shared" si="354"/>
        <v>1.7129629629630272E-3</v>
      </c>
      <c r="AJ68" s="50">
        <f t="shared" si="355"/>
        <v>9.2013888888888562E-2</v>
      </c>
      <c r="AK68" s="52">
        <f t="shared" si="356"/>
        <v>13.842604460394771</v>
      </c>
      <c r="AL68" s="52">
        <f t="shared" si="357"/>
        <v>13.584905660377357</v>
      </c>
      <c r="AM68" s="106">
        <f t="shared" si="358"/>
        <v>0.4670138888888889</v>
      </c>
      <c r="AN68" s="47" t="str">
        <f t="shared" si="359"/>
        <v>13</v>
      </c>
      <c r="AO68" s="47" t="str">
        <f t="shared" si="360"/>
        <v>10</v>
      </c>
      <c r="AP68" s="47" t="str">
        <f t="shared" si="361"/>
        <v>25</v>
      </c>
      <c r="AQ68" s="48" t="s">
        <v>1614</v>
      </c>
      <c r="AR68" s="49" t="str">
        <f t="shared" si="362"/>
        <v>13:10:25</v>
      </c>
      <c r="AS68" s="47" t="str">
        <f t="shared" si="363"/>
        <v>13</v>
      </c>
      <c r="AT68" s="47" t="str">
        <f t="shared" si="364"/>
        <v>12</v>
      </c>
      <c r="AU68" s="47" t="str">
        <f t="shared" si="365"/>
        <v>44</v>
      </c>
      <c r="AV68" s="48" t="s">
        <v>1728</v>
      </c>
      <c r="AW68" s="49" t="str">
        <f t="shared" si="366"/>
        <v>13:12:44</v>
      </c>
      <c r="AX68" s="107">
        <f t="shared" si="367"/>
        <v>8.1886574074074014E-2</v>
      </c>
      <c r="AY68" s="109">
        <f t="shared" si="368"/>
        <v>1.6087962962962887E-3</v>
      </c>
      <c r="AZ68" s="107">
        <f t="shared" si="369"/>
        <v>8.3495370370370303E-2</v>
      </c>
      <c r="BA68" s="52">
        <f t="shared" si="370"/>
        <v>15.265017667844523</v>
      </c>
      <c r="BB68" s="52">
        <f t="shared" si="371"/>
        <v>14.970889936235098</v>
      </c>
      <c r="BC68" s="117"/>
      <c r="BD68" s="117"/>
      <c r="BE68" s="117"/>
      <c r="BF68" s="117"/>
      <c r="BG68" s="117"/>
      <c r="BH68" s="117"/>
      <c r="BI68" s="117"/>
      <c r="BJ68" s="117"/>
      <c r="BK68" s="117"/>
      <c r="BL68" s="308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08">
        <f t="shared" si="372"/>
        <v>0.57828703703703699</v>
      </c>
      <c r="CJ68" s="47" t="str">
        <f t="shared" si="373"/>
        <v>14</v>
      </c>
      <c r="CK68" s="47" t="str">
        <f t="shared" si="374"/>
        <v>57</v>
      </c>
      <c r="CL68" s="47" t="str">
        <f t="shared" si="375"/>
        <v>19</v>
      </c>
      <c r="CM68" s="48" t="s">
        <v>1729</v>
      </c>
      <c r="CN68" s="49" t="str">
        <f t="shared" si="376"/>
        <v>14:57:19</v>
      </c>
      <c r="CO68" s="47" t="str">
        <f t="shared" si="377"/>
        <v>15</v>
      </c>
      <c r="CP68" s="47" t="str">
        <f t="shared" si="378"/>
        <v>02</v>
      </c>
      <c r="CQ68" s="47" t="str">
        <f t="shared" si="379"/>
        <v>58</v>
      </c>
      <c r="CR68" s="48" t="s">
        <v>1730</v>
      </c>
      <c r="CS68" s="49" t="str">
        <f t="shared" si="380"/>
        <v>15:02:58</v>
      </c>
      <c r="CT68" s="107">
        <f t="shared" si="381"/>
        <v>4.484953703703709E-2</v>
      </c>
      <c r="CU68" s="366">
        <f t="shared" si="382"/>
        <v>3.9236111111111693E-3</v>
      </c>
      <c r="CV68" s="107">
        <f t="shared" si="383"/>
        <v>4.877314814814826E-2</v>
      </c>
      <c r="CW68" s="52">
        <f t="shared" si="384"/>
        <v>18.580645161290324</v>
      </c>
      <c r="CX68" s="52">
        <f t="shared" si="385"/>
        <v>17.085904129093496</v>
      </c>
      <c r="CY68" s="58"/>
      <c r="CZ68" s="59">
        <f t="shared" si="392"/>
        <v>15.126844897316037</v>
      </c>
      <c r="DA68" s="60"/>
      <c r="DB68" s="61">
        <f t="shared" si="393"/>
        <v>0.21703703703703664</v>
      </c>
      <c r="DC68" s="61">
        <f t="shared" si="394"/>
        <v>0.22035879629629596</v>
      </c>
      <c r="DD68" s="6"/>
      <c r="DE68" s="63">
        <f t="shared" si="395"/>
        <v>80</v>
      </c>
      <c r="DF68" s="64">
        <f t="shared" si="396"/>
        <v>5.2088888888888887</v>
      </c>
      <c r="DG68" s="64">
        <f t="shared" si="397"/>
        <v>5.2886111111111109</v>
      </c>
      <c r="DH68" s="16">
        <f t="shared" si="398"/>
        <v>165</v>
      </c>
      <c r="DI68" s="16">
        <f t="shared" si="399"/>
        <v>-90.116666666666674</v>
      </c>
      <c r="DJ68" s="65">
        <f t="shared" si="400"/>
        <v>154.88333333333333</v>
      </c>
      <c r="DK68" s="65">
        <f t="shared" si="401"/>
        <v>154.88333333333333</v>
      </c>
      <c r="DL68" s="65">
        <f t="shared" si="402"/>
        <v>154.88333333333333</v>
      </c>
      <c r="DM68" s="65">
        <f t="shared" si="403"/>
        <v>154.88333333333333</v>
      </c>
      <c r="DN68" s="65">
        <f t="shared" si="404"/>
        <v>154.88333333333333</v>
      </c>
      <c r="DO68" s="65">
        <f t="shared" si="405"/>
        <v>154.88333333333333</v>
      </c>
      <c r="DP68" s="65">
        <f t="shared" si="406"/>
        <v>154.88333333333333</v>
      </c>
      <c r="DQ68" s="65">
        <f t="shared" si="407"/>
        <v>154.88333333333333</v>
      </c>
      <c r="DR68" s="134">
        <f t="shared" si="408"/>
        <v>154.88333333333333</v>
      </c>
    </row>
    <row r="69" spans="1:123" s="67" customFormat="1">
      <c r="A69" s="212">
        <v>9</v>
      </c>
      <c r="B69" s="621" t="str">
        <f t="shared" si="344"/>
        <v>80 CEI YR</v>
      </c>
      <c r="C69" s="102">
        <v>149</v>
      </c>
      <c r="D69" s="103" t="s">
        <v>301</v>
      </c>
      <c r="E69" s="104" t="s">
        <v>302</v>
      </c>
      <c r="F69" s="102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46">
        <v>0.35416666666666702</v>
      </c>
      <c r="X69" s="47" t="str">
        <f t="shared" si="345"/>
        <v>10</v>
      </c>
      <c r="Y69" s="47" t="str">
        <f t="shared" si="346"/>
        <v>09</v>
      </c>
      <c r="Z69" s="47" t="str">
        <f t="shared" si="347"/>
        <v>30</v>
      </c>
      <c r="AA69" s="105" t="s">
        <v>1731</v>
      </c>
      <c r="AB69" s="49" t="str">
        <f t="shared" si="348"/>
        <v>10:09:30</v>
      </c>
      <c r="AC69" s="47" t="str">
        <f t="shared" si="349"/>
        <v>10</v>
      </c>
      <c r="AD69" s="47" t="str">
        <f t="shared" si="350"/>
        <v>14</v>
      </c>
      <c r="AE69" s="47" t="str">
        <f t="shared" si="351"/>
        <v>18</v>
      </c>
      <c r="AF69" s="291" t="s">
        <v>1732</v>
      </c>
      <c r="AG69" s="49" t="str">
        <f t="shared" si="352"/>
        <v>10:14:18</v>
      </c>
      <c r="AH69" s="50">
        <f t="shared" si="353"/>
        <v>6.9097222222221866E-2</v>
      </c>
      <c r="AI69" s="57">
        <f t="shared" si="354"/>
        <v>3.3333333333333548E-3</v>
      </c>
      <c r="AJ69" s="50">
        <f t="shared" si="355"/>
        <v>7.2430555555555221E-2</v>
      </c>
      <c r="AK69" s="52">
        <f t="shared" si="356"/>
        <v>18.090452261306535</v>
      </c>
      <c r="AL69" s="52">
        <f t="shared" si="357"/>
        <v>17.257909875359541</v>
      </c>
      <c r="AM69" s="106">
        <f t="shared" si="358"/>
        <v>0.44743055555555555</v>
      </c>
      <c r="AN69" s="47" t="str">
        <f t="shared" si="359"/>
        <v>13</v>
      </c>
      <c r="AO69" s="47" t="str">
        <f t="shared" si="360"/>
        <v>02</v>
      </c>
      <c r="AP69" s="47" t="str">
        <f t="shared" si="361"/>
        <v>52</v>
      </c>
      <c r="AQ69" s="48" t="s">
        <v>1733</v>
      </c>
      <c r="AR69" s="49" t="str">
        <f t="shared" si="362"/>
        <v>13:02:52</v>
      </c>
      <c r="AS69" s="47" t="str">
        <f t="shared" si="363"/>
        <v>13</v>
      </c>
      <c r="AT69" s="47" t="str">
        <f t="shared" si="364"/>
        <v>06</v>
      </c>
      <c r="AU69" s="47" t="str">
        <f t="shared" si="365"/>
        <v>45</v>
      </c>
      <c r="AV69" s="48" t="s">
        <v>1734</v>
      </c>
      <c r="AW69" s="49" t="str">
        <f t="shared" si="366"/>
        <v>13:06:45</v>
      </c>
      <c r="AX69" s="107">
        <f t="shared" si="367"/>
        <v>9.6226851851851869E-2</v>
      </c>
      <c r="AY69" s="109">
        <f t="shared" si="368"/>
        <v>2.6967592592592737E-3</v>
      </c>
      <c r="AZ69" s="107">
        <f t="shared" si="369"/>
        <v>9.8923611111111143E-2</v>
      </c>
      <c r="BA69" s="52">
        <f t="shared" si="370"/>
        <v>12.990137118114024</v>
      </c>
      <c r="BB69" s="52">
        <f t="shared" si="371"/>
        <v>12.636012636012637</v>
      </c>
      <c r="BC69" s="117"/>
      <c r="BD69" s="117"/>
      <c r="BE69" s="117"/>
      <c r="BF69" s="117"/>
      <c r="BG69" s="117"/>
      <c r="BH69" s="117"/>
      <c r="BI69" s="117"/>
      <c r="BJ69" s="117"/>
      <c r="BK69" s="117"/>
      <c r="BL69" s="308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08">
        <f t="shared" si="372"/>
        <v>0.57413194444444449</v>
      </c>
      <c r="CJ69" s="47" t="str">
        <f t="shared" si="373"/>
        <v>15</v>
      </c>
      <c r="CK69" s="47" t="str">
        <f t="shared" si="374"/>
        <v>11</v>
      </c>
      <c r="CL69" s="47" t="str">
        <f t="shared" si="375"/>
        <v>45</v>
      </c>
      <c r="CM69" s="48" t="s">
        <v>1735</v>
      </c>
      <c r="CN69" s="49" t="str">
        <f t="shared" si="376"/>
        <v>15:11:45</v>
      </c>
      <c r="CO69" s="47" t="str">
        <f t="shared" si="377"/>
        <v>15</v>
      </c>
      <c r="CP69" s="47" t="str">
        <f t="shared" si="378"/>
        <v>15</v>
      </c>
      <c r="CQ69" s="47" t="str">
        <f t="shared" si="379"/>
        <v>40</v>
      </c>
      <c r="CR69" s="48" t="s">
        <v>1736</v>
      </c>
      <c r="CS69" s="49" t="str">
        <f t="shared" si="380"/>
        <v>15:15:40</v>
      </c>
      <c r="CT69" s="107">
        <f t="shared" si="381"/>
        <v>5.9027777777777679E-2</v>
      </c>
      <c r="CU69" s="366">
        <f t="shared" si="382"/>
        <v>2.7199074074074625E-3</v>
      </c>
      <c r="CV69" s="107">
        <f t="shared" si="383"/>
        <v>6.1747685185185142E-2</v>
      </c>
      <c r="CW69" s="52">
        <f t="shared" si="384"/>
        <v>14.117647058823529</v>
      </c>
      <c r="CX69" s="52">
        <f t="shared" si="385"/>
        <v>13.495782567947515</v>
      </c>
      <c r="CY69" s="58"/>
      <c r="CZ69" s="59">
        <f t="shared" si="392"/>
        <v>14.468726450640542</v>
      </c>
      <c r="DA69" s="60"/>
      <c r="DB69" s="61">
        <f t="shared" si="393"/>
        <v>0.22435185185185141</v>
      </c>
      <c r="DC69" s="61">
        <f t="shared" si="394"/>
        <v>0.23038194444444404</v>
      </c>
      <c r="DD69" s="6"/>
      <c r="DE69" s="63">
        <f t="shared" si="395"/>
        <v>80</v>
      </c>
      <c r="DF69" s="64">
        <f t="shared" si="396"/>
        <v>5.384444444444445</v>
      </c>
      <c r="DG69" s="64">
        <f t="shared" si="397"/>
        <v>5.5291666666666668</v>
      </c>
      <c r="DH69" s="16">
        <f t="shared" si="398"/>
        <v>160</v>
      </c>
      <c r="DI69" s="16">
        <f t="shared" si="399"/>
        <v>-104.55</v>
      </c>
      <c r="DJ69" s="65">
        <f t="shared" si="400"/>
        <v>135.44999999999999</v>
      </c>
      <c r="DK69" s="65">
        <f t="shared" si="401"/>
        <v>135.44999999999999</v>
      </c>
      <c r="DL69" s="65">
        <f t="shared" si="402"/>
        <v>135.44999999999999</v>
      </c>
      <c r="DM69" s="65">
        <f t="shared" si="403"/>
        <v>135.44999999999999</v>
      </c>
      <c r="DN69" s="65">
        <f t="shared" si="404"/>
        <v>135.44999999999999</v>
      </c>
      <c r="DO69" s="65">
        <f t="shared" si="405"/>
        <v>135.44999999999999</v>
      </c>
      <c r="DP69" s="65">
        <f t="shared" si="406"/>
        <v>135.44999999999999</v>
      </c>
      <c r="DQ69" s="65">
        <f t="shared" si="407"/>
        <v>135.44999999999999</v>
      </c>
      <c r="DR69" s="134">
        <f t="shared" si="408"/>
        <v>135.44999999999999</v>
      </c>
      <c r="DS69" s="66"/>
    </row>
    <row r="70" spans="1:123" s="355" customFormat="1">
      <c r="A70" s="212">
        <v>10</v>
      </c>
      <c r="B70" s="621" t="str">
        <f t="shared" si="344"/>
        <v>80 CEI YR</v>
      </c>
      <c r="C70" s="102">
        <v>112</v>
      </c>
      <c r="D70" s="103" t="s">
        <v>434</v>
      </c>
      <c r="E70" s="104" t="s">
        <v>1203</v>
      </c>
      <c r="F70" s="102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46">
        <v>0.35416666666666702</v>
      </c>
      <c r="X70" s="47" t="str">
        <f t="shared" si="345"/>
        <v>10</v>
      </c>
      <c r="Y70" s="47" t="str">
        <f t="shared" si="346"/>
        <v>31</v>
      </c>
      <c r="Z70" s="47" t="str">
        <f t="shared" si="347"/>
        <v>47</v>
      </c>
      <c r="AA70" s="105" t="s">
        <v>1737</v>
      </c>
      <c r="AB70" s="49" t="str">
        <f t="shared" si="348"/>
        <v>10:31:47</v>
      </c>
      <c r="AC70" s="47" t="str">
        <f t="shared" si="349"/>
        <v>10</v>
      </c>
      <c r="AD70" s="47" t="str">
        <f t="shared" si="350"/>
        <v>45</v>
      </c>
      <c r="AE70" s="47" t="str">
        <f t="shared" si="351"/>
        <v>21</v>
      </c>
      <c r="AF70" s="291" t="s">
        <v>1747</v>
      </c>
      <c r="AG70" s="49" t="str">
        <f t="shared" si="352"/>
        <v>10:45:21</v>
      </c>
      <c r="AH70" s="50">
        <f t="shared" si="353"/>
        <v>8.4571759259258916E-2</v>
      </c>
      <c r="AI70" s="57">
        <f t="shared" si="354"/>
        <v>9.4212962962962887E-3</v>
      </c>
      <c r="AJ70" s="50">
        <f t="shared" si="355"/>
        <v>9.3993055555555205E-2</v>
      </c>
      <c r="AK70" s="52">
        <f t="shared" si="356"/>
        <v>14.780347611879021</v>
      </c>
      <c r="AL70" s="52">
        <f t="shared" si="357"/>
        <v>13.298854820834872</v>
      </c>
      <c r="AM70" s="106">
        <f t="shared" si="358"/>
        <v>0.46899305555555554</v>
      </c>
      <c r="AN70" s="47" t="str">
        <f t="shared" si="359"/>
        <v>13</v>
      </c>
      <c r="AO70" s="47" t="str">
        <f t="shared" si="360"/>
        <v>17</v>
      </c>
      <c r="AP70" s="47" t="str">
        <f t="shared" si="361"/>
        <v>00</v>
      </c>
      <c r="AQ70" s="48" t="s">
        <v>1738</v>
      </c>
      <c r="AR70" s="49" t="str">
        <f t="shared" si="362"/>
        <v>13:17:00</v>
      </c>
      <c r="AS70" s="47" t="str">
        <f t="shared" si="363"/>
        <v>13</v>
      </c>
      <c r="AT70" s="47" t="str">
        <f t="shared" si="364"/>
        <v>23</v>
      </c>
      <c r="AU70" s="47" t="str">
        <f t="shared" si="365"/>
        <v>32</v>
      </c>
      <c r="AV70" s="48" t="s">
        <v>1739</v>
      </c>
      <c r="AW70" s="49" t="str">
        <f t="shared" si="366"/>
        <v>13:23:32</v>
      </c>
      <c r="AX70" s="107">
        <f t="shared" si="367"/>
        <v>8.4479166666666716E-2</v>
      </c>
      <c r="AY70" s="109">
        <f t="shared" si="368"/>
        <v>4.5370370370370061E-3</v>
      </c>
      <c r="AZ70" s="107">
        <f t="shared" si="369"/>
        <v>8.9016203703703722E-2</v>
      </c>
      <c r="BA70" s="52">
        <f t="shared" si="370"/>
        <v>14.796547472256474</v>
      </c>
      <c r="BB70" s="52">
        <f t="shared" si="371"/>
        <v>14.042387205824991</v>
      </c>
      <c r="BC70" s="117"/>
      <c r="BD70" s="117"/>
      <c r="BE70" s="117"/>
      <c r="BF70" s="117"/>
      <c r="BG70" s="117"/>
      <c r="BH70" s="117"/>
      <c r="BI70" s="117"/>
      <c r="BJ70" s="117"/>
      <c r="BK70" s="117"/>
      <c r="BL70" s="308"/>
      <c r="BM70" s="117"/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/>
      <c r="CC70" s="117"/>
      <c r="CD70" s="117"/>
      <c r="CE70" s="117"/>
      <c r="CF70" s="117"/>
      <c r="CG70" s="117"/>
      <c r="CH70" s="117"/>
      <c r="CI70" s="108">
        <f t="shared" si="372"/>
        <v>0.58578703703703705</v>
      </c>
      <c r="CJ70" s="47" t="str">
        <f t="shared" si="373"/>
        <v>15</v>
      </c>
      <c r="CK70" s="47" t="str">
        <f t="shared" si="374"/>
        <v>17</v>
      </c>
      <c r="CL70" s="47" t="str">
        <f t="shared" si="375"/>
        <v>33</v>
      </c>
      <c r="CM70" s="48" t="s">
        <v>1740</v>
      </c>
      <c r="CN70" s="49" t="str">
        <f t="shared" si="376"/>
        <v>15:17:33</v>
      </c>
      <c r="CO70" s="47" t="str">
        <f t="shared" si="377"/>
        <v>15</v>
      </c>
      <c r="CP70" s="47" t="str">
        <f t="shared" si="378"/>
        <v>25</v>
      </c>
      <c r="CQ70" s="47" t="str">
        <f t="shared" si="379"/>
        <v>02</v>
      </c>
      <c r="CR70" s="48" t="s">
        <v>1741</v>
      </c>
      <c r="CS70" s="49" t="str">
        <f t="shared" si="380"/>
        <v>15:25:02</v>
      </c>
      <c r="CT70" s="107">
        <f t="shared" si="381"/>
        <v>5.1400462962962967E-2</v>
      </c>
      <c r="CU70" s="366">
        <f t="shared" si="382"/>
        <v>5.1967592592592204E-3</v>
      </c>
      <c r="CV70" s="107">
        <f t="shared" si="383"/>
        <v>5.6597222222222188E-2</v>
      </c>
      <c r="CW70" s="52">
        <f t="shared" si="384"/>
        <v>16.212564737671695</v>
      </c>
      <c r="CX70" s="52">
        <f t="shared" si="385"/>
        <v>14.723926380368097</v>
      </c>
      <c r="CY70" s="58"/>
      <c r="CZ70" s="59">
        <f t="shared" si="392"/>
        <v>14.220115538438749</v>
      </c>
      <c r="DA70" s="60"/>
      <c r="DB70" s="61">
        <f t="shared" si="393"/>
        <v>0.2204513888888886</v>
      </c>
      <c r="DC70" s="61">
        <f t="shared" si="394"/>
        <v>0.23440972222222189</v>
      </c>
      <c r="DD70" s="6"/>
      <c r="DE70" s="63">
        <f t="shared" si="395"/>
        <v>80</v>
      </c>
      <c r="DF70" s="64">
        <f t="shared" si="396"/>
        <v>5.2908333333333335</v>
      </c>
      <c r="DG70" s="64">
        <f t="shared" si="397"/>
        <v>5.6258333333333335</v>
      </c>
      <c r="DH70" s="16">
        <f t="shared" si="398"/>
        <v>155</v>
      </c>
      <c r="DI70" s="16">
        <f t="shared" si="399"/>
        <v>-110.35</v>
      </c>
      <c r="DJ70" s="65">
        <f t="shared" si="400"/>
        <v>124.65</v>
      </c>
      <c r="DK70" s="65">
        <f t="shared" si="401"/>
        <v>124.65</v>
      </c>
      <c r="DL70" s="65">
        <f t="shared" si="402"/>
        <v>124.65</v>
      </c>
      <c r="DM70" s="65">
        <f t="shared" si="403"/>
        <v>124.65</v>
      </c>
      <c r="DN70" s="65">
        <f t="shared" si="404"/>
        <v>124.65</v>
      </c>
      <c r="DO70" s="65">
        <f t="shared" si="405"/>
        <v>124.65</v>
      </c>
      <c r="DP70" s="65">
        <f t="shared" si="406"/>
        <v>124.65</v>
      </c>
      <c r="DQ70" s="65">
        <f t="shared" si="407"/>
        <v>124.65</v>
      </c>
      <c r="DR70" s="134">
        <f t="shared" si="408"/>
        <v>124.65</v>
      </c>
    </row>
    <row r="71" spans="1:123" s="67" customFormat="1">
      <c r="A71" s="212">
        <v>12</v>
      </c>
      <c r="B71" s="621" t="str">
        <f t="shared" si="344"/>
        <v>80 CEI YR</v>
      </c>
      <c r="C71" s="624">
        <v>185</v>
      </c>
      <c r="D71" s="103" t="s">
        <v>1197</v>
      </c>
      <c r="E71" s="104" t="s">
        <v>1198</v>
      </c>
      <c r="F71" s="102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46">
        <v>0.35416666666666702</v>
      </c>
      <c r="X71" s="47" t="str">
        <f t="shared" si="345"/>
        <v>10</v>
      </c>
      <c r="Y71" s="47" t="str">
        <f t="shared" si="346"/>
        <v>41</v>
      </c>
      <c r="Z71" s="47" t="str">
        <f t="shared" si="347"/>
        <v>08</v>
      </c>
      <c r="AA71" s="105" t="s">
        <v>1742</v>
      </c>
      <c r="AB71" s="49" t="str">
        <f t="shared" si="348"/>
        <v>10:41:08</v>
      </c>
      <c r="AC71" s="47" t="str">
        <f t="shared" si="349"/>
        <v>10</v>
      </c>
      <c r="AD71" s="47" t="str">
        <f t="shared" si="350"/>
        <v>46</v>
      </c>
      <c r="AE71" s="47" t="str">
        <f t="shared" si="351"/>
        <v>22</v>
      </c>
      <c r="AF71" s="291" t="s">
        <v>1909</v>
      </c>
      <c r="AG71" s="49" t="str">
        <f t="shared" si="352"/>
        <v>10:46:22</v>
      </c>
      <c r="AH71" s="50">
        <f t="shared" si="353"/>
        <v>9.1064814814814488E-2</v>
      </c>
      <c r="AI71" s="57">
        <f t="shared" si="354"/>
        <v>3.6342592592592537E-3</v>
      </c>
      <c r="AJ71" s="50">
        <f t="shared" si="355"/>
        <v>9.4699074074073741E-2</v>
      </c>
      <c r="AK71" s="52">
        <f t="shared" si="356"/>
        <v>13.726487036095579</v>
      </c>
      <c r="AL71" s="52">
        <f t="shared" si="357"/>
        <v>13.199706673185041</v>
      </c>
      <c r="AM71" s="106">
        <f t="shared" si="358"/>
        <v>0.46969907407407407</v>
      </c>
      <c r="AN71" s="47" t="str">
        <f t="shared" si="359"/>
        <v>13</v>
      </c>
      <c r="AO71" s="47" t="str">
        <f t="shared" si="360"/>
        <v>17</v>
      </c>
      <c r="AP71" s="47" t="str">
        <f t="shared" si="361"/>
        <v>06</v>
      </c>
      <c r="AQ71" s="48" t="s">
        <v>1743</v>
      </c>
      <c r="AR71" s="49" t="str">
        <f t="shared" si="362"/>
        <v>13:17:06</v>
      </c>
      <c r="AS71" s="47" t="str">
        <f t="shared" si="363"/>
        <v>13</v>
      </c>
      <c r="AT71" s="47" t="str">
        <f t="shared" si="364"/>
        <v>24</v>
      </c>
      <c r="AU71" s="47" t="str">
        <f t="shared" si="365"/>
        <v>40</v>
      </c>
      <c r="AV71" s="48" t="s">
        <v>1744</v>
      </c>
      <c r="AW71" s="49" t="str">
        <f t="shared" si="366"/>
        <v>13:24:40</v>
      </c>
      <c r="AX71" s="107">
        <f t="shared" si="367"/>
        <v>8.3842592592592635E-2</v>
      </c>
      <c r="AY71" s="109">
        <f t="shared" si="368"/>
        <v>5.2546296296296369E-3</v>
      </c>
      <c r="AZ71" s="107">
        <f t="shared" si="369"/>
        <v>8.9097222222222272E-2</v>
      </c>
      <c r="BA71" s="52">
        <f t="shared" si="370"/>
        <v>14.908890115958034</v>
      </c>
      <c r="BB71" s="52">
        <f t="shared" si="371"/>
        <v>14.029618082618862</v>
      </c>
      <c r="BC71" s="117"/>
      <c r="BD71" s="117"/>
      <c r="BE71" s="117"/>
      <c r="BF71" s="117"/>
      <c r="BG71" s="117"/>
      <c r="BH71" s="117"/>
      <c r="BI71" s="117"/>
      <c r="BJ71" s="117"/>
      <c r="BK71" s="117"/>
      <c r="BL71" s="308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08">
        <f t="shared" si="372"/>
        <v>0.58657407407407414</v>
      </c>
      <c r="CJ71" s="47" t="str">
        <f t="shared" si="373"/>
        <v>15</v>
      </c>
      <c r="CK71" s="47" t="str">
        <f t="shared" si="374"/>
        <v>43</v>
      </c>
      <c r="CL71" s="47" t="str">
        <f t="shared" si="375"/>
        <v>28</v>
      </c>
      <c r="CM71" s="48" t="s">
        <v>1745</v>
      </c>
      <c r="CN71" s="49" t="str">
        <f t="shared" si="376"/>
        <v>15:43:28</v>
      </c>
      <c r="CO71" s="47" t="str">
        <f t="shared" si="377"/>
        <v>15</v>
      </c>
      <c r="CP71" s="47" t="str">
        <f t="shared" si="378"/>
        <v>50</v>
      </c>
      <c r="CQ71" s="47" t="str">
        <f t="shared" si="379"/>
        <v>22</v>
      </c>
      <c r="CR71" s="48" t="s">
        <v>1746</v>
      </c>
      <c r="CS71" s="49" t="str">
        <f t="shared" si="380"/>
        <v>15:50:22</v>
      </c>
      <c r="CT71" s="107">
        <f t="shared" si="381"/>
        <v>6.8611111111111067E-2</v>
      </c>
      <c r="CU71" s="366">
        <f t="shared" si="382"/>
        <v>4.7916666666666385E-3</v>
      </c>
      <c r="CV71" s="107">
        <f t="shared" si="383"/>
        <v>7.3402777777777706E-2</v>
      </c>
      <c r="CW71" s="52">
        <f t="shared" si="384"/>
        <v>12.145748987854251</v>
      </c>
      <c r="CX71" s="52">
        <f t="shared" si="385"/>
        <v>11.352885525070954</v>
      </c>
      <c r="CY71" s="58"/>
      <c r="CZ71" s="59">
        <f t="shared" si="392"/>
        <v>13.206162876008804</v>
      </c>
      <c r="DA71" s="60"/>
      <c r="DB71" s="61">
        <f t="shared" si="393"/>
        <v>0.24351851851851819</v>
      </c>
      <c r="DC71" s="61">
        <f t="shared" si="394"/>
        <v>0.25240740740740708</v>
      </c>
      <c r="DD71" s="6"/>
      <c r="DE71" s="63">
        <f t="shared" si="395"/>
        <v>80</v>
      </c>
      <c r="DF71" s="64">
        <f t="shared" si="396"/>
        <v>5.8444444444444441</v>
      </c>
      <c r="DG71" s="64">
        <f t="shared" si="397"/>
        <v>6.0577777777777779</v>
      </c>
      <c r="DH71" s="16">
        <f t="shared" si="398"/>
        <v>150</v>
      </c>
      <c r="DI71" s="16">
        <f t="shared" si="399"/>
        <v>-136.26666666666665</v>
      </c>
      <c r="DJ71" s="65">
        <f t="shared" si="400"/>
        <v>93.733333333333348</v>
      </c>
      <c r="DK71" s="65">
        <f t="shared" si="401"/>
        <v>93.733333333333348</v>
      </c>
      <c r="DL71" s="65">
        <f t="shared" si="402"/>
        <v>93.733333333333348</v>
      </c>
      <c r="DM71" s="65">
        <f t="shared" si="403"/>
        <v>93.733333333333348</v>
      </c>
      <c r="DN71" s="65">
        <f t="shared" si="404"/>
        <v>93.733333333333348</v>
      </c>
      <c r="DO71" s="65">
        <f t="shared" si="405"/>
        <v>93.733333333333348</v>
      </c>
      <c r="DP71" s="65">
        <f t="shared" si="406"/>
        <v>93.733333333333348</v>
      </c>
      <c r="DQ71" s="65">
        <f t="shared" si="407"/>
        <v>93.733333333333348</v>
      </c>
      <c r="DR71" s="134">
        <f t="shared" si="408"/>
        <v>93.733333333333334</v>
      </c>
      <c r="DS71" s="66"/>
    </row>
    <row r="72" spans="1:123" s="355" customFormat="1">
      <c r="A72" s="417">
        <v>14</v>
      </c>
      <c r="B72" s="638" t="str">
        <f t="shared" si="344"/>
        <v>80 CEI YR</v>
      </c>
      <c r="C72" s="360">
        <v>176</v>
      </c>
      <c r="D72" s="361" t="s">
        <v>297</v>
      </c>
      <c r="E72" s="362" t="s">
        <v>1199</v>
      </c>
      <c r="F72" s="360" t="s">
        <v>1920</v>
      </c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335"/>
      <c r="V72" s="335"/>
      <c r="W72" s="336">
        <v>0.35416666666666702</v>
      </c>
      <c r="X72" s="337" t="str">
        <f t="shared" si="345"/>
        <v>10</v>
      </c>
      <c r="Y72" s="337" t="str">
        <f t="shared" si="346"/>
        <v>09</v>
      </c>
      <c r="Z72" s="337" t="str">
        <f t="shared" si="347"/>
        <v>53</v>
      </c>
      <c r="AA72" s="363" t="s">
        <v>1984</v>
      </c>
      <c r="AB72" s="339" t="str">
        <f t="shared" si="348"/>
        <v>10:09:53</v>
      </c>
      <c r="AC72" s="337" t="str">
        <f t="shared" si="349"/>
        <v>10</v>
      </c>
      <c r="AD72" s="337" t="str">
        <f t="shared" si="350"/>
        <v>13</v>
      </c>
      <c r="AE72" s="337" t="str">
        <f t="shared" si="351"/>
        <v>31</v>
      </c>
      <c r="AF72" s="364" t="s">
        <v>1985</v>
      </c>
      <c r="AG72" s="339" t="str">
        <f t="shared" si="352"/>
        <v>10:13:31</v>
      </c>
      <c r="AH72" s="340">
        <f t="shared" si="353"/>
        <v>6.9363425925925593E-2</v>
      </c>
      <c r="AI72" s="340">
        <f t="shared" si="354"/>
        <v>2.5231481481481355E-3</v>
      </c>
      <c r="AJ72" s="340">
        <f t="shared" si="355"/>
        <v>7.1886574074073728E-2</v>
      </c>
      <c r="AK72" s="341">
        <f t="shared" si="356"/>
        <v>18.021024528616721</v>
      </c>
      <c r="AL72" s="341">
        <f t="shared" si="357"/>
        <v>17.38850426662373</v>
      </c>
      <c r="AM72" s="342">
        <f t="shared" si="358"/>
        <v>0.44688657407407406</v>
      </c>
      <c r="AN72" s="337" t="str">
        <f t="shared" si="359"/>
        <v>12</v>
      </c>
      <c r="AO72" s="337" t="str">
        <f t="shared" si="360"/>
        <v>16</v>
      </c>
      <c r="AP72" s="337" t="str">
        <f t="shared" si="361"/>
        <v>01</v>
      </c>
      <c r="AQ72" s="338" t="s">
        <v>1986</v>
      </c>
      <c r="AR72" s="339" t="str">
        <f t="shared" si="362"/>
        <v>12:16:01</v>
      </c>
      <c r="AS72" s="337" t="str">
        <f t="shared" si="363"/>
        <v>12</v>
      </c>
      <c r="AT72" s="337" t="str">
        <f t="shared" si="364"/>
        <v>20</v>
      </c>
      <c r="AU72" s="337" t="str">
        <f t="shared" si="365"/>
        <v>15</v>
      </c>
      <c r="AV72" s="338" t="s">
        <v>1987</v>
      </c>
      <c r="AW72" s="339" t="str">
        <f t="shared" si="366"/>
        <v>12:20:15</v>
      </c>
      <c r="AX72" s="366">
        <f t="shared" si="367"/>
        <v>6.423611111111116E-2</v>
      </c>
      <c r="AY72" s="366">
        <f t="shared" si="368"/>
        <v>2.9398148148147563E-3</v>
      </c>
      <c r="AZ72" s="366">
        <f t="shared" si="369"/>
        <v>6.7175925925925917E-2</v>
      </c>
      <c r="BA72" s="341">
        <f t="shared" si="370"/>
        <v>19.45945945945946</v>
      </c>
      <c r="BB72" s="341">
        <f t="shared" si="371"/>
        <v>18.607856650585802</v>
      </c>
      <c r="BC72" s="335"/>
      <c r="BD72" s="335"/>
      <c r="BE72" s="335"/>
      <c r="BF72" s="335"/>
      <c r="BG72" s="335"/>
      <c r="BH72" s="335"/>
      <c r="BI72" s="335"/>
      <c r="BJ72" s="335"/>
      <c r="BK72" s="335"/>
      <c r="BL72" s="367"/>
      <c r="BM72" s="335"/>
      <c r="BN72" s="335"/>
      <c r="BO72" s="335"/>
      <c r="BP72" s="335"/>
      <c r="BQ72" s="335"/>
      <c r="BR72" s="335"/>
      <c r="BS72" s="335"/>
      <c r="BT72" s="335"/>
      <c r="BU72" s="335"/>
      <c r="BV72" s="335"/>
      <c r="BW72" s="335"/>
      <c r="BX72" s="335"/>
      <c r="BY72" s="335"/>
      <c r="BZ72" s="335"/>
      <c r="CA72" s="335"/>
      <c r="CB72" s="335"/>
      <c r="CC72" s="335"/>
      <c r="CD72" s="335"/>
      <c r="CE72" s="335"/>
      <c r="CF72" s="335"/>
      <c r="CG72" s="335"/>
      <c r="CH72" s="335"/>
      <c r="CI72" s="323">
        <f t="shared" si="372"/>
        <v>0.54184027777777777</v>
      </c>
      <c r="CJ72" s="337" t="str">
        <f t="shared" si="373"/>
        <v/>
      </c>
      <c r="CK72" s="337" t="str">
        <f t="shared" si="374"/>
        <v/>
      </c>
      <c r="CL72" s="337" t="str">
        <f t="shared" si="375"/>
        <v/>
      </c>
      <c r="CM72" s="338"/>
      <c r="CN72" s="339"/>
      <c r="CO72" s="337"/>
      <c r="CP72" s="337"/>
      <c r="CQ72" s="337"/>
      <c r="CR72" s="338"/>
      <c r="CS72" s="339"/>
      <c r="CT72" s="366"/>
      <c r="CU72" s="366"/>
      <c r="CV72" s="366"/>
      <c r="CW72" s="341"/>
      <c r="CX72" s="341"/>
      <c r="CY72" s="346"/>
      <c r="CZ72" s="356"/>
      <c r="DA72" s="347"/>
      <c r="DB72" s="348"/>
      <c r="DC72" s="348"/>
      <c r="DD72" s="373"/>
      <c r="DE72" s="350"/>
      <c r="DF72" s="351"/>
      <c r="DG72" s="351"/>
      <c r="DH72" s="352"/>
      <c r="DI72" s="352"/>
      <c r="DJ72" s="353"/>
      <c r="DK72" s="353"/>
      <c r="DL72" s="353"/>
      <c r="DM72" s="353"/>
      <c r="DN72" s="353"/>
      <c r="DO72" s="353"/>
      <c r="DP72" s="353"/>
      <c r="DQ72" s="353"/>
      <c r="DR72" s="354"/>
    </row>
    <row r="73" spans="1:123" s="355" customFormat="1">
      <c r="A73" s="417">
        <v>15</v>
      </c>
      <c r="B73" s="638" t="str">
        <f t="shared" si="344"/>
        <v>80 CEI YR</v>
      </c>
      <c r="C73" s="360">
        <v>76</v>
      </c>
      <c r="D73" s="361" t="s">
        <v>1200</v>
      </c>
      <c r="E73" s="362" t="s">
        <v>1201</v>
      </c>
      <c r="F73" s="360" t="s">
        <v>2039</v>
      </c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335"/>
      <c r="V73" s="335"/>
      <c r="W73" s="336">
        <v>0.35416666666666702</v>
      </c>
      <c r="X73" s="337" t="str">
        <f t="shared" si="345"/>
        <v>10</v>
      </c>
      <c r="Y73" s="337" t="str">
        <f t="shared" si="346"/>
        <v>02</v>
      </c>
      <c r="Z73" s="337" t="str">
        <f t="shared" si="347"/>
        <v>36</v>
      </c>
      <c r="AA73" s="363" t="s">
        <v>1101</v>
      </c>
      <c r="AB73" s="339" t="str">
        <f t="shared" si="348"/>
        <v>10:02:36</v>
      </c>
      <c r="AC73" s="337" t="str">
        <f t="shared" si="349"/>
        <v>10</v>
      </c>
      <c r="AD73" s="337" t="str">
        <f t="shared" si="350"/>
        <v>10</v>
      </c>
      <c r="AE73" s="337" t="str">
        <f t="shared" si="351"/>
        <v>40</v>
      </c>
      <c r="AF73" s="364" t="s">
        <v>2040</v>
      </c>
      <c r="AG73" s="339" t="str">
        <f t="shared" si="352"/>
        <v>10:10:40</v>
      </c>
      <c r="AH73" s="340">
        <f t="shared" si="353"/>
        <v>6.4305555555555172E-2</v>
      </c>
      <c r="AI73" s="340">
        <f t="shared" si="354"/>
        <v>5.6018518518518579E-3</v>
      </c>
      <c r="AJ73" s="340">
        <f t="shared" si="355"/>
        <v>6.990740740740703E-2</v>
      </c>
      <c r="AK73" s="341">
        <f t="shared" si="356"/>
        <v>19.438444924406049</v>
      </c>
      <c r="AL73" s="341">
        <f t="shared" si="357"/>
        <v>17.880794701986758</v>
      </c>
      <c r="AM73" s="342">
        <f t="shared" si="358"/>
        <v>0.44490740740740736</v>
      </c>
      <c r="AN73" s="337" t="str">
        <f t="shared" si="359"/>
        <v>12</v>
      </c>
      <c r="AO73" s="337" t="str">
        <f t="shared" si="360"/>
        <v>23</v>
      </c>
      <c r="AP73" s="337" t="str">
        <f t="shared" si="361"/>
        <v>20</v>
      </c>
      <c r="AQ73" s="338" t="s">
        <v>2041</v>
      </c>
      <c r="AR73" s="339" t="str">
        <f t="shared" si="362"/>
        <v>12:23:20</v>
      </c>
      <c r="AS73" s="337" t="str">
        <f t="shared" si="363"/>
        <v>12</v>
      </c>
      <c r="AT73" s="337" t="str">
        <f t="shared" si="364"/>
        <v>30</v>
      </c>
      <c r="AU73" s="337" t="str">
        <f t="shared" si="365"/>
        <v>40</v>
      </c>
      <c r="AV73" s="338" t="s">
        <v>2042</v>
      </c>
      <c r="AW73" s="339" t="str">
        <f t="shared" si="366"/>
        <v>12:30:40</v>
      </c>
      <c r="AX73" s="366">
        <f t="shared" si="367"/>
        <v>7.1296296296296358E-2</v>
      </c>
      <c r="AY73" s="366">
        <f t="shared" si="368"/>
        <v>5.0925925925925375E-3</v>
      </c>
      <c r="AZ73" s="366">
        <f t="shared" si="369"/>
        <v>7.6388888888888895E-2</v>
      </c>
      <c r="BA73" s="341">
        <f t="shared" si="370"/>
        <v>17.532467532467532</v>
      </c>
      <c r="BB73" s="341">
        <f t="shared" si="371"/>
        <v>16.363636363636363</v>
      </c>
      <c r="BC73" s="335"/>
      <c r="BD73" s="335"/>
      <c r="BE73" s="335"/>
      <c r="BF73" s="335"/>
      <c r="BG73" s="335"/>
      <c r="BH73" s="335"/>
      <c r="BI73" s="335"/>
      <c r="BJ73" s="335"/>
      <c r="BK73" s="335"/>
      <c r="BL73" s="367"/>
      <c r="BM73" s="335"/>
      <c r="BN73" s="335"/>
      <c r="BO73" s="335"/>
      <c r="BP73" s="335"/>
      <c r="BQ73" s="335"/>
      <c r="BR73" s="335"/>
      <c r="BS73" s="335"/>
      <c r="BT73" s="335"/>
      <c r="BU73" s="335"/>
      <c r="BV73" s="335"/>
      <c r="BW73" s="335"/>
      <c r="BX73" s="335"/>
      <c r="BY73" s="335"/>
      <c r="BZ73" s="335"/>
      <c r="CA73" s="335"/>
      <c r="CB73" s="335"/>
      <c r="CC73" s="335"/>
      <c r="CD73" s="335"/>
      <c r="CE73" s="335"/>
      <c r="CF73" s="335"/>
      <c r="CG73" s="335"/>
      <c r="CH73" s="335"/>
      <c r="CI73" s="323">
        <f t="shared" si="372"/>
        <v>0.54907407407407405</v>
      </c>
      <c r="CJ73" s="337" t="str">
        <f t="shared" si="373"/>
        <v/>
      </c>
      <c r="CK73" s="337" t="str">
        <f t="shared" si="374"/>
        <v/>
      </c>
      <c r="CL73" s="337" t="str">
        <f t="shared" si="375"/>
        <v/>
      </c>
      <c r="CM73" s="338"/>
      <c r="CN73" s="339"/>
      <c r="CO73" s="337"/>
      <c r="CP73" s="337"/>
      <c r="CQ73" s="337"/>
      <c r="CR73" s="338"/>
      <c r="CS73" s="339"/>
      <c r="CT73" s="366"/>
      <c r="CU73" s="366"/>
      <c r="CV73" s="366"/>
      <c r="CW73" s="341"/>
      <c r="CX73" s="341"/>
      <c r="CY73" s="346"/>
      <c r="CZ73" s="356"/>
      <c r="DA73" s="347"/>
      <c r="DB73" s="348"/>
      <c r="DC73" s="348"/>
      <c r="DD73" s="373"/>
      <c r="DE73" s="350"/>
      <c r="DF73" s="351"/>
      <c r="DG73" s="351"/>
      <c r="DH73" s="352"/>
      <c r="DI73" s="352"/>
      <c r="DJ73" s="353"/>
      <c r="DK73" s="353"/>
      <c r="DL73" s="353"/>
      <c r="DM73" s="353"/>
      <c r="DN73" s="353"/>
      <c r="DO73" s="353"/>
      <c r="DP73" s="353"/>
      <c r="DQ73" s="353"/>
      <c r="DR73" s="354"/>
    </row>
    <row r="74" spans="1:123" s="355" customFormat="1">
      <c r="A74" s="417">
        <v>17</v>
      </c>
      <c r="B74" s="638" t="str">
        <f t="shared" si="344"/>
        <v>80 CEI YR</v>
      </c>
      <c r="C74" s="360">
        <v>428</v>
      </c>
      <c r="D74" s="361" t="s">
        <v>1204</v>
      </c>
      <c r="E74" s="362" t="s">
        <v>1205</v>
      </c>
      <c r="F74" s="360" t="s">
        <v>1920</v>
      </c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335"/>
      <c r="V74" s="335"/>
      <c r="W74" s="336">
        <v>0.35416666666666702</v>
      </c>
      <c r="X74" s="337" t="str">
        <f t="shared" si="345"/>
        <v>10</v>
      </c>
      <c r="Y74" s="337" t="str">
        <f t="shared" si="346"/>
        <v>05</v>
      </c>
      <c r="Z74" s="337" t="str">
        <f t="shared" si="347"/>
        <v>05</v>
      </c>
      <c r="AA74" s="363" t="s">
        <v>1988</v>
      </c>
      <c r="AB74" s="339" t="str">
        <f t="shared" si="348"/>
        <v>10:05:05</v>
      </c>
      <c r="AC74" s="337" t="str">
        <f t="shared" si="349"/>
        <v>10</v>
      </c>
      <c r="AD74" s="337" t="str">
        <f t="shared" si="350"/>
        <v>08</v>
      </c>
      <c r="AE74" s="337" t="str">
        <f t="shared" si="351"/>
        <v>01</v>
      </c>
      <c r="AF74" s="364" t="s">
        <v>1989</v>
      </c>
      <c r="AG74" s="339" t="str">
        <f t="shared" si="352"/>
        <v>10:08:01</v>
      </c>
      <c r="AH74" s="340">
        <f t="shared" si="353"/>
        <v>6.6030092592592238E-2</v>
      </c>
      <c r="AI74" s="340">
        <f t="shared" si="354"/>
        <v>2.0370370370370594E-3</v>
      </c>
      <c r="AJ74" s="340">
        <f t="shared" si="355"/>
        <v>6.8067129629629297E-2</v>
      </c>
      <c r="AK74" s="341">
        <f t="shared" si="356"/>
        <v>18.930762489044696</v>
      </c>
      <c r="AL74" s="341">
        <f t="shared" si="357"/>
        <v>18.364223771467437</v>
      </c>
      <c r="AM74" s="342">
        <f t="shared" si="358"/>
        <v>0.44306712962962963</v>
      </c>
      <c r="AN74" s="337" t="str">
        <f t="shared" si="359"/>
        <v/>
      </c>
      <c r="AO74" s="337" t="str">
        <f t="shared" si="360"/>
        <v/>
      </c>
      <c r="AP74" s="337" t="str">
        <f t="shared" si="361"/>
        <v/>
      </c>
      <c r="AQ74" s="338"/>
      <c r="AR74" s="339"/>
      <c r="AS74" s="337"/>
      <c r="AT74" s="337"/>
      <c r="AU74" s="337"/>
      <c r="AV74" s="338"/>
      <c r="AW74" s="339"/>
      <c r="AX74" s="366"/>
      <c r="AY74" s="366"/>
      <c r="AZ74" s="366"/>
      <c r="BA74" s="341"/>
      <c r="BB74" s="341"/>
      <c r="BC74" s="335"/>
      <c r="BD74" s="335"/>
      <c r="BE74" s="335"/>
      <c r="BF74" s="335"/>
      <c r="BG74" s="335"/>
      <c r="BH74" s="335"/>
      <c r="BI74" s="335"/>
      <c r="BJ74" s="335"/>
      <c r="BK74" s="335"/>
      <c r="BL74" s="367"/>
      <c r="BM74" s="335"/>
      <c r="BN74" s="335"/>
      <c r="BO74" s="335"/>
      <c r="BP74" s="335"/>
      <c r="BQ74" s="335"/>
      <c r="BR74" s="335"/>
      <c r="BS74" s="335"/>
      <c r="BT74" s="335"/>
      <c r="BU74" s="335"/>
      <c r="BV74" s="335"/>
      <c r="BW74" s="335"/>
      <c r="BX74" s="335"/>
      <c r="BY74" s="335"/>
      <c r="BZ74" s="335"/>
      <c r="CA74" s="335"/>
      <c r="CB74" s="335"/>
      <c r="CC74" s="335"/>
      <c r="CD74" s="335"/>
      <c r="CE74" s="335"/>
      <c r="CF74" s="335"/>
      <c r="CG74" s="335"/>
      <c r="CH74" s="335"/>
      <c r="CI74" s="323"/>
      <c r="CJ74" s="337" t="str">
        <f t="shared" si="373"/>
        <v/>
      </c>
      <c r="CK74" s="337" t="str">
        <f t="shared" si="374"/>
        <v/>
      </c>
      <c r="CL74" s="337" t="str">
        <f t="shared" si="375"/>
        <v/>
      </c>
      <c r="CM74" s="338"/>
      <c r="CN74" s="339"/>
      <c r="CO74" s="337"/>
      <c r="CP74" s="337"/>
      <c r="CQ74" s="337"/>
      <c r="CR74" s="338"/>
      <c r="CS74" s="339"/>
      <c r="CT74" s="366"/>
      <c r="CU74" s="366"/>
      <c r="CV74" s="366"/>
      <c r="CW74" s="341"/>
      <c r="CX74" s="341"/>
      <c r="CY74" s="346"/>
      <c r="CZ74" s="356"/>
      <c r="DA74" s="347"/>
      <c r="DB74" s="348"/>
      <c r="DC74" s="348"/>
      <c r="DD74" s="373"/>
      <c r="DE74" s="350"/>
      <c r="DF74" s="351"/>
      <c r="DG74" s="351"/>
      <c r="DH74" s="352"/>
      <c r="DI74" s="352"/>
      <c r="DJ74" s="353"/>
      <c r="DK74" s="353"/>
      <c r="DL74" s="353"/>
      <c r="DM74" s="353"/>
      <c r="DN74" s="353"/>
      <c r="DO74" s="353"/>
      <c r="DP74" s="353"/>
      <c r="DQ74" s="353"/>
      <c r="DR74" s="354"/>
    </row>
    <row r="75" spans="1:123">
      <c r="A75" s="99" t="s">
        <v>7</v>
      </c>
      <c r="B75" s="99">
        <v>80</v>
      </c>
      <c r="C75" s="564" t="s">
        <v>63</v>
      </c>
      <c r="D75" s="521"/>
      <c r="E75" s="521"/>
      <c r="F75" s="522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293"/>
      <c r="AG75" s="179"/>
      <c r="AH75" s="179"/>
      <c r="AI75" s="179"/>
      <c r="AJ75" s="179"/>
      <c r="AK75" s="398"/>
      <c r="AL75" s="398"/>
      <c r="AM75" s="398"/>
      <c r="AN75" s="398"/>
      <c r="AO75" s="398"/>
      <c r="AP75" s="398"/>
      <c r="AQ75" s="398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307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423"/>
      <c r="CV75" s="179"/>
      <c r="CW75" s="179"/>
      <c r="CX75" s="179"/>
      <c r="CY75" s="179"/>
      <c r="CZ75" s="398"/>
      <c r="DA75" s="179"/>
      <c r="DB75" s="179"/>
      <c r="DC75" s="99">
        <v>80</v>
      </c>
      <c r="DD75" s="179"/>
      <c r="DE75" s="100" t="s">
        <v>83</v>
      </c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215"/>
    </row>
    <row r="76" spans="1:123" s="355" customFormat="1">
      <c r="A76" s="212">
        <v>1</v>
      </c>
      <c r="B76" s="43">
        <f t="shared" ref="B76:B80" si="409">B75</f>
        <v>80</v>
      </c>
      <c r="C76" s="102">
        <v>501</v>
      </c>
      <c r="D76" s="103" t="s">
        <v>420</v>
      </c>
      <c r="E76" s="104" t="s">
        <v>421</v>
      </c>
      <c r="F76" s="102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46">
        <v>0.35416666666666702</v>
      </c>
      <c r="X76" s="47" t="str">
        <f t="shared" ref="X76:X80" si="410">LEFT(AA76,2)</f>
        <v>10</v>
      </c>
      <c r="Y76" s="47" t="str">
        <f t="shared" ref="Y76:Y80" si="411">MID(AA76,3,2)</f>
        <v>27</v>
      </c>
      <c r="Z76" s="47" t="str">
        <f t="shared" ref="Z76:Z80" si="412">RIGHT(AA76,2)</f>
        <v>47</v>
      </c>
      <c r="AA76" s="105" t="s">
        <v>1575</v>
      </c>
      <c r="AB76" s="49" t="str">
        <f t="shared" ref="AB76:AB80" si="413">CONCATENATE(X76&amp;":"&amp;Y76&amp;":"&amp;Z76)</f>
        <v>10:27:47</v>
      </c>
      <c r="AC76" s="47" t="str">
        <f t="shared" ref="AC76:AC80" si="414">LEFT(AF76,2)</f>
        <v>10</v>
      </c>
      <c r="AD76" s="47" t="str">
        <f t="shared" ref="AD76:AD80" si="415">MID(AF76,3,2)</f>
        <v>32</v>
      </c>
      <c r="AE76" s="47" t="str">
        <f t="shared" ref="AE76:AE80" si="416">RIGHT(AF76,2)</f>
        <v>07</v>
      </c>
      <c r="AF76" s="291" t="s">
        <v>1576</v>
      </c>
      <c r="AG76" s="49" t="str">
        <f t="shared" ref="AG76:AG80" si="417">CONCATENATE(AC76&amp;":"&amp;AD76&amp;":"&amp;AE76)</f>
        <v>10:32:07</v>
      </c>
      <c r="AH76" s="50">
        <f t="shared" ref="AH76:AH80" si="418">AB76-W76</f>
        <v>8.1793981481481148E-2</v>
      </c>
      <c r="AI76" s="57">
        <f t="shared" ref="AI76:AI80" si="419">AG76-AB76</f>
        <v>3.0092592592592116E-3</v>
      </c>
      <c r="AJ76" s="50">
        <f t="shared" ref="AJ76:AJ80" si="420">AG76-AB76+AH76</f>
        <v>8.480324074074036E-2</v>
      </c>
      <c r="AK76" s="52">
        <f t="shared" ref="AK76:AK80" si="421">$W$3/(MINUTE(AH76)/60+HOUR(AH76)+SECOND(AH76)/3600)</f>
        <v>15.282298004811095</v>
      </c>
      <c r="AL76" s="52">
        <f t="shared" ref="AL76:AL80" si="422">$W$3/(MINUTE(AJ76)/60+HOUR(AJ76)+SECOND(AJ76)/3600)</f>
        <v>14.740002729630136</v>
      </c>
      <c r="AM76" s="106">
        <f t="shared" ref="AM76:AM80" si="423">AG76+"0:30"</f>
        <v>0.45980324074074069</v>
      </c>
      <c r="AN76" s="47" t="str">
        <f t="shared" ref="AN76:AN80" si="424">LEFT(AQ76,2)</f>
        <v>13</v>
      </c>
      <c r="AO76" s="47" t="str">
        <f t="shared" ref="AO76:AO80" si="425">MID(AQ76,3,2)</f>
        <v>15</v>
      </c>
      <c r="AP76" s="47" t="str">
        <f t="shared" ref="AP76:AP80" si="426">RIGHT(AQ76,2)</f>
        <v>13</v>
      </c>
      <c r="AQ76" s="48" t="s">
        <v>1577</v>
      </c>
      <c r="AR76" s="49" t="str">
        <f t="shared" ref="AR76:AR79" si="427">CONCATENATE(AN76&amp;":"&amp;AO76&amp;":"&amp;AP76)</f>
        <v>13:15:13</v>
      </c>
      <c r="AS76" s="47" t="str">
        <f t="shared" ref="AS76:AS79" si="428">LEFT(AV76,2)</f>
        <v>13</v>
      </c>
      <c r="AT76" s="47" t="str">
        <f t="shared" ref="AT76:AT79" si="429">MID(AV76,3,2)</f>
        <v>17</v>
      </c>
      <c r="AU76" s="47" t="str">
        <f t="shared" ref="AU76:AU79" si="430">RIGHT(AV76,2)</f>
        <v>02</v>
      </c>
      <c r="AV76" s="48" t="s">
        <v>1578</v>
      </c>
      <c r="AW76" s="49" t="str">
        <f t="shared" ref="AW76:AW79" si="431">CONCATENATE(AS76&amp;":"&amp;AT76&amp;":"&amp;AU76)</f>
        <v>13:17:02</v>
      </c>
      <c r="AX76" s="107">
        <f t="shared" ref="AX76:AX79" si="432">AR76-AM76</f>
        <v>9.2430555555555627E-2</v>
      </c>
      <c r="AY76" s="109">
        <f t="shared" ref="AY76:AY79" si="433">AW76-AR76</f>
        <v>1.2615740740740122E-3</v>
      </c>
      <c r="AZ76" s="107">
        <f t="shared" ref="AZ76:AZ79" si="434">AW76-AR76+AX76</f>
        <v>9.3692129629629639E-2</v>
      </c>
      <c r="BA76" s="52">
        <f t="shared" ref="BA76:BA79" si="435">$AM$3/(MINUTE(AX76)/60+HOUR(AX76)+SECOND(AX76)/3600)</f>
        <v>13.5236664162284</v>
      </c>
      <c r="BB76" s="52">
        <f t="shared" ref="BB76:BB79" si="436">$AM$3/(MINUTE(AZ76)/60+HOUR(AZ76)+SECOND(AZ76)/3600)</f>
        <v>13.341568869672637</v>
      </c>
      <c r="BC76" s="302"/>
      <c r="BD76" s="117"/>
      <c r="BE76" s="117"/>
      <c r="BF76" s="117"/>
      <c r="BG76" s="117"/>
      <c r="BH76" s="117"/>
      <c r="BI76" s="117"/>
      <c r="BJ76" s="117"/>
      <c r="BK76" s="117"/>
      <c r="BL76" s="308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08">
        <f t="shared" ref="CI76:CI79" si="437">AW76+"00:40"</f>
        <v>0.58127314814814812</v>
      </c>
      <c r="CJ76" s="47" t="str">
        <f t="shared" ref="CJ76:CJ79" si="438">LEFT(CM76,2)</f>
        <v>14</v>
      </c>
      <c r="CK76" s="47" t="str">
        <f t="shared" ref="CK76:CK79" si="439">MID(CM76,3,2)</f>
        <v>58</v>
      </c>
      <c r="CL76" s="47" t="str">
        <f t="shared" ref="CL76:CL79" si="440">RIGHT(CM76,2)</f>
        <v>59</v>
      </c>
      <c r="CM76" s="48" t="s">
        <v>1580</v>
      </c>
      <c r="CN76" s="49" t="str">
        <f t="shared" ref="CN76:CN79" si="441">CONCATENATE(CJ76&amp;":"&amp;CK76&amp;":"&amp;CL76)</f>
        <v>14:58:59</v>
      </c>
      <c r="CO76" s="47" t="str">
        <f t="shared" ref="CO76:CO79" si="442">LEFT(CR76,2)</f>
        <v>15</v>
      </c>
      <c r="CP76" s="47" t="str">
        <f t="shared" ref="CP76:CP79" si="443">MID(CR76,3,2)</f>
        <v>04</v>
      </c>
      <c r="CQ76" s="47" t="str">
        <f t="shared" ref="CQ76:CQ79" si="444">RIGHT(CR76,2)</f>
        <v>46</v>
      </c>
      <c r="CR76" s="48" t="s">
        <v>1579</v>
      </c>
      <c r="CS76" s="49" t="str">
        <f t="shared" ref="CS76:CS79" si="445">CONCATENATE(CO76&amp;":"&amp;CP76&amp;":"&amp;CQ76)</f>
        <v>15:04:46</v>
      </c>
      <c r="CT76" s="107">
        <f t="shared" ref="CT76:CT79" si="446">CN76-CI76</f>
        <v>4.3020833333333397E-2</v>
      </c>
      <c r="CU76" s="366">
        <f t="shared" ref="CU76:CU79" si="447">CS76-CN76</f>
        <v>4.0162037037037024E-3</v>
      </c>
      <c r="CV76" s="107">
        <f t="shared" ref="CV76:CV79" si="448">CS76-CN76+CT76</f>
        <v>4.7037037037037099E-2</v>
      </c>
      <c r="CW76" s="52">
        <f t="shared" ref="CW76:CW79" si="449">$CI$3/(MINUTE(CT76)/60+HOUR(CT76)+SECOND(CT76)/3600)</f>
        <v>19.37046004842615</v>
      </c>
      <c r="CX76" s="52">
        <f t="shared" ref="CX76:CX79" si="450">$CI$3/(MINUTE(CV76)/60+HOUR(CV76)+SECOND(CV76)/3600)</f>
        <v>17.716535433070867</v>
      </c>
      <c r="CY76" s="58"/>
      <c r="CZ76" s="59">
        <f t="shared" ref="CZ76:CZ77" si="451">$DC$75/(MINUTE(DC76)/60+HOUR(DC76)+SECOND(DC76)/3600)</f>
        <v>15.047808140446211</v>
      </c>
      <c r="DA76" s="421">
        <f t="shared" ref="DA76:DA77" si="452">$DC$75/(MINUTE(DB76)/60+HOUR(DB76)+SECOND(DB76)/3600)</f>
        <v>15.343633457645177</v>
      </c>
      <c r="DB76" s="61">
        <f t="shared" ref="DB76:DB77" si="453">R76+AH76+AX76+BN76+CD76+CT76</f>
        <v>0.21724537037037017</v>
      </c>
      <c r="DC76" s="61">
        <f t="shared" ref="DC76:DC77" si="454">T76+AJ76+AZ76+BN76+CF76+CT76</f>
        <v>0.2215162037037034</v>
      </c>
      <c r="DD76" s="6"/>
      <c r="DE76" s="63">
        <v>80</v>
      </c>
      <c r="DF76" s="64">
        <f>MINUTE(DB76)/60+HOUR(DB76)+SECOND(DB76)/3600</f>
        <v>5.2138888888888895</v>
      </c>
      <c r="DG76" s="64">
        <f>MINUTE(DC76)/60+HOUR(DC76)+SECOND(DC76)/3600</f>
        <v>5.3163888888888886</v>
      </c>
      <c r="DH76" s="16">
        <v>200</v>
      </c>
      <c r="DI76" s="16">
        <f t="shared" ref="DI76:DI77" si="455">-(SECOND(CN76-$CN$76)/60+MINUTE(CN76-$CN$76)+HOUR(CN76-$CN$76)*60)</f>
        <v>0</v>
      </c>
      <c r="DJ76" s="65">
        <f>IF((DE76+DH76+DI76)&lt;DE76,DE76,DE76+DH76+DI76)</f>
        <v>280</v>
      </c>
      <c r="DK76" s="65">
        <f t="shared" ref="DK76:DK77" si="456">IF(CN76&gt;$DE$60,0,DJ76)</f>
        <v>280</v>
      </c>
      <c r="DL76" s="65">
        <f>IF((S76&gt;$DN$3),0,DK76)</f>
        <v>280</v>
      </c>
      <c r="DM76" s="65">
        <f>IF((AI76&gt;$DN$3),0,DK76)</f>
        <v>280</v>
      </c>
      <c r="DN76" s="65">
        <f>IF((AY76&gt;$DN$3),0,DK76)</f>
        <v>280</v>
      </c>
      <c r="DO76" s="65">
        <f>IF((BO76&gt;$DM$3),0,DK76)</f>
        <v>280</v>
      </c>
      <c r="DP76" s="65">
        <f>IF((CE76&gt;$DN$3),0,DK76)</f>
        <v>280</v>
      </c>
      <c r="DQ76" s="65">
        <f>IF((CU76&gt;$DM$3),0,DK76)</f>
        <v>280</v>
      </c>
      <c r="DR76" s="134">
        <f>DL76*DM76*DN76*DO76*DP76*DQ76/DL76/DM76/DN76/DP76/DQ76</f>
        <v>280</v>
      </c>
    </row>
    <row r="77" spans="1:123" s="67" customFormat="1">
      <c r="A77" s="212">
        <v>2</v>
      </c>
      <c r="B77" s="43">
        <f t="shared" si="409"/>
        <v>80</v>
      </c>
      <c r="C77" s="102">
        <v>162</v>
      </c>
      <c r="D77" s="103" t="s">
        <v>299</v>
      </c>
      <c r="E77" s="104" t="s">
        <v>1286</v>
      </c>
      <c r="F77" s="102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46">
        <v>0.35416666666666702</v>
      </c>
      <c r="X77" s="47" t="str">
        <f t="shared" si="410"/>
        <v>10</v>
      </c>
      <c r="Y77" s="47" t="str">
        <f t="shared" si="411"/>
        <v>27</v>
      </c>
      <c r="Z77" s="47" t="str">
        <f t="shared" si="412"/>
        <v>09</v>
      </c>
      <c r="AA77" s="105" t="s">
        <v>1583</v>
      </c>
      <c r="AB77" s="49" t="str">
        <f t="shared" si="413"/>
        <v>10:27:09</v>
      </c>
      <c r="AC77" s="47" t="str">
        <f t="shared" si="414"/>
        <v>10</v>
      </c>
      <c r="AD77" s="47" t="str">
        <f t="shared" si="415"/>
        <v>33</v>
      </c>
      <c r="AE77" s="47" t="str">
        <f t="shared" si="416"/>
        <v>13</v>
      </c>
      <c r="AF77" s="291" t="s">
        <v>1584</v>
      </c>
      <c r="AG77" s="49" t="str">
        <f t="shared" si="417"/>
        <v>10:33:13</v>
      </c>
      <c r="AH77" s="50">
        <f t="shared" si="418"/>
        <v>8.1354166666666339E-2</v>
      </c>
      <c r="AI77" s="57">
        <f t="shared" si="419"/>
        <v>4.2129629629629739E-3</v>
      </c>
      <c r="AJ77" s="50">
        <f t="shared" si="420"/>
        <v>8.5567129629629313E-2</v>
      </c>
      <c r="AK77" s="52">
        <f t="shared" si="421"/>
        <v>15.364916773367478</v>
      </c>
      <c r="AL77" s="52">
        <f t="shared" si="422"/>
        <v>14.608413363992966</v>
      </c>
      <c r="AM77" s="106">
        <f t="shared" si="423"/>
        <v>0.46056712962962965</v>
      </c>
      <c r="AN77" s="47" t="str">
        <f t="shared" si="424"/>
        <v>13</v>
      </c>
      <c r="AO77" s="47" t="str">
        <f t="shared" si="425"/>
        <v>15</v>
      </c>
      <c r="AP77" s="47" t="str">
        <f t="shared" si="426"/>
        <v>14</v>
      </c>
      <c r="AQ77" s="48" t="s">
        <v>512</v>
      </c>
      <c r="AR77" s="49" t="str">
        <f t="shared" si="427"/>
        <v>13:15:14</v>
      </c>
      <c r="AS77" s="47" t="str">
        <f t="shared" si="428"/>
        <v>13</v>
      </c>
      <c r="AT77" s="47" t="str">
        <f t="shared" si="429"/>
        <v>19</v>
      </c>
      <c r="AU77" s="47" t="str">
        <f t="shared" si="430"/>
        <v>20</v>
      </c>
      <c r="AV77" s="48" t="s">
        <v>1585</v>
      </c>
      <c r="AW77" s="49" t="str">
        <f t="shared" si="431"/>
        <v>13:19:20</v>
      </c>
      <c r="AX77" s="107">
        <f t="shared" si="432"/>
        <v>9.1678240740740713E-2</v>
      </c>
      <c r="AY77" s="109">
        <f t="shared" si="433"/>
        <v>2.8472222222222232E-3</v>
      </c>
      <c r="AZ77" s="107">
        <f t="shared" si="434"/>
        <v>9.4525462962962936E-2</v>
      </c>
      <c r="BA77" s="52">
        <f t="shared" si="435"/>
        <v>13.634642090645119</v>
      </c>
      <c r="BB77" s="52">
        <f t="shared" si="436"/>
        <v>13.223950042855394</v>
      </c>
      <c r="BC77" s="302"/>
      <c r="BD77" s="117"/>
      <c r="BE77" s="117"/>
      <c r="BF77" s="117"/>
      <c r="BG77" s="117"/>
      <c r="BH77" s="117"/>
      <c r="BI77" s="117"/>
      <c r="BJ77" s="117"/>
      <c r="BK77" s="117"/>
      <c r="BL77" s="308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/>
      <c r="CC77" s="117"/>
      <c r="CD77" s="117"/>
      <c r="CE77" s="117"/>
      <c r="CF77" s="117"/>
      <c r="CG77" s="117"/>
      <c r="CH77" s="117"/>
      <c r="CI77" s="108">
        <f t="shared" si="437"/>
        <v>0.58287037037037037</v>
      </c>
      <c r="CJ77" s="47" t="str">
        <f t="shared" si="438"/>
        <v>15</v>
      </c>
      <c r="CK77" s="47" t="str">
        <f t="shared" si="439"/>
        <v>21</v>
      </c>
      <c r="CL77" s="47" t="str">
        <f t="shared" si="440"/>
        <v>15</v>
      </c>
      <c r="CM77" s="48" t="s">
        <v>1582</v>
      </c>
      <c r="CN77" s="49" t="str">
        <f t="shared" si="441"/>
        <v>15:21:15</v>
      </c>
      <c r="CO77" s="47" t="str">
        <f t="shared" si="442"/>
        <v>15</v>
      </c>
      <c r="CP77" s="47" t="str">
        <f t="shared" si="443"/>
        <v>26</v>
      </c>
      <c r="CQ77" s="47" t="str">
        <f t="shared" si="444"/>
        <v>50</v>
      </c>
      <c r="CR77" s="48" t="s">
        <v>1581</v>
      </c>
      <c r="CS77" s="49" t="str">
        <f t="shared" si="445"/>
        <v>15:26:50</v>
      </c>
      <c r="CT77" s="107">
        <f t="shared" si="446"/>
        <v>5.6886574074074048E-2</v>
      </c>
      <c r="CU77" s="366">
        <f t="shared" si="447"/>
        <v>3.8773148148149028E-3</v>
      </c>
      <c r="CV77" s="107">
        <f t="shared" si="448"/>
        <v>6.0763888888888951E-2</v>
      </c>
      <c r="CW77" s="52">
        <f t="shared" si="449"/>
        <v>14.649033570701933</v>
      </c>
      <c r="CX77" s="52">
        <f t="shared" si="450"/>
        <v>13.714285714285715</v>
      </c>
      <c r="CY77" s="58"/>
      <c r="CZ77" s="59">
        <f t="shared" si="451"/>
        <v>14.065934065934066</v>
      </c>
      <c r="DA77" s="637">
        <f t="shared" si="452"/>
        <v>14.497860558771709</v>
      </c>
      <c r="DB77" s="61">
        <f t="shared" si="453"/>
        <v>0.2299189814814811</v>
      </c>
      <c r="DC77" s="61">
        <f t="shared" si="454"/>
        <v>0.2369791666666663</v>
      </c>
      <c r="DD77" s="6"/>
      <c r="DE77" s="63">
        <f>DE76</f>
        <v>80</v>
      </c>
      <c r="DF77" s="64">
        <f>MINUTE(DB77)/60+HOUR(DB77)+SECOND(DB77)/3600</f>
        <v>5.5180555555555557</v>
      </c>
      <c r="DG77" s="64">
        <f>MINUTE(DC77)/60+HOUR(DC77)+SECOND(DC77)/3600</f>
        <v>5.6875</v>
      </c>
      <c r="DH77" s="16">
        <f t="shared" ref="DH77:DH79" si="457">DH76-5</f>
        <v>195</v>
      </c>
      <c r="DI77" s="16">
        <f t="shared" si="455"/>
        <v>-22.266666666666666</v>
      </c>
      <c r="DJ77" s="65">
        <f>IF((DE77+DH77+DI77)&lt;DE77,DE77,DE77+DH77+DI77)</f>
        <v>252.73333333333335</v>
      </c>
      <c r="DK77" s="65">
        <f t="shared" si="456"/>
        <v>252.73333333333335</v>
      </c>
      <c r="DL77" s="65">
        <f>IF((S77&gt;$DN$3),0,DK77)</f>
        <v>252.73333333333335</v>
      </c>
      <c r="DM77" s="65">
        <f>IF((AI77&gt;$DN$3),0,DK77)</f>
        <v>252.73333333333335</v>
      </c>
      <c r="DN77" s="65">
        <f>IF((AY77&gt;$DN$3),0,DK77)</f>
        <v>252.73333333333335</v>
      </c>
      <c r="DO77" s="65">
        <f>IF((BO77&gt;$DM$3),0,DK77)</f>
        <v>252.73333333333335</v>
      </c>
      <c r="DP77" s="65">
        <f>IF((CE77&gt;$DN$3),0,DK77)</f>
        <v>252.73333333333335</v>
      </c>
      <c r="DQ77" s="65">
        <f>IF((CU77&gt;$DM$3),0,DK77)</f>
        <v>252.73333333333335</v>
      </c>
      <c r="DR77" s="134">
        <f>DL77*DM77*DN77*DO77*DP77*DQ77/DL77/DM77/DN77/DP77/DQ77</f>
        <v>252.73333333333335</v>
      </c>
      <c r="DS77" s="66"/>
    </row>
    <row r="78" spans="1:123" s="67" customFormat="1">
      <c r="A78" s="212">
        <v>3</v>
      </c>
      <c r="B78" s="43">
        <f t="shared" si="409"/>
        <v>80</v>
      </c>
      <c r="C78" s="102">
        <v>131</v>
      </c>
      <c r="D78" s="103" t="s">
        <v>244</v>
      </c>
      <c r="E78" s="104" t="s">
        <v>218</v>
      </c>
      <c r="F78" s="102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46">
        <v>0.35416666666666702</v>
      </c>
      <c r="X78" s="47" t="str">
        <f t="shared" si="410"/>
        <v>10</v>
      </c>
      <c r="Y78" s="47" t="str">
        <f t="shared" si="411"/>
        <v>40</v>
      </c>
      <c r="Z78" s="47" t="str">
        <f t="shared" si="412"/>
        <v>38</v>
      </c>
      <c r="AA78" s="105" t="s">
        <v>1586</v>
      </c>
      <c r="AB78" s="49" t="str">
        <f t="shared" si="413"/>
        <v>10:40:38</v>
      </c>
      <c r="AC78" s="47" t="str">
        <f t="shared" si="414"/>
        <v>10</v>
      </c>
      <c r="AD78" s="47" t="str">
        <f t="shared" si="415"/>
        <v>43</v>
      </c>
      <c r="AE78" s="47" t="str">
        <f t="shared" si="416"/>
        <v>17</v>
      </c>
      <c r="AF78" s="291" t="s">
        <v>1587</v>
      </c>
      <c r="AG78" s="49" t="str">
        <f t="shared" si="417"/>
        <v>10:43:17</v>
      </c>
      <c r="AH78" s="50">
        <f t="shared" si="418"/>
        <v>9.0717592592592211E-2</v>
      </c>
      <c r="AI78" s="57">
        <f t="shared" si="419"/>
        <v>1.8402777777777879E-3</v>
      </c>
      <c r="AJ78" s="50">
        <f t="shared" si="420"/>
        <v>9.2557870370369999E-2</v>
      </c>
      <c r="AK78" s="52">
        <f t="shared" si="421"/>
        <v>13.779025261546314</v>
      </c>
      <c r="AL78" s="52">
        <f t="shared" si="422"/>
        <v>13.505064399149681</v>
      </c>
      <c r="AM78" s="106">
        <f t="shared" si="423"/>
        <v>0.46755787037037033</v>
      </c>
      <c r="AN78" s="47" t="str">
        <f t="shared" si="424"/>
        <v>13</v>
      </c>
      <c r="AO78" s="47" t="str">
        <f t="shared" si="425"/>
        <v>36</v>
      </c>
      <c r="AP78" s="47" t="str">
        <f t="shared" si="426"/>
        <v>31</v>
      </c>
      <c r="AQ78" s="48" t="s">
        <v>1588</v>
      </c>
      <c r="AR78" s="49" t="str">
        <f t="shared" si="427"/>
        <v>13:36:31</v>
      </c>
      <c r="AS78" s="47" t="str">
        <f t="shared" si="428"/>
        <v>13</v>
      </c>
      <c r="AT78" s="47" t="str">
        <f t="shared" si="429"/>
        <v>39</v>
      </c>
      <c r="AU78" s="47" t="str">
        <f t="shared" si="430"/>
        <v>35</v>
      </c>
      <c r="AV78" s="48" t="s">
        <v>1589</v>
      </c>
      <c r="AW78" s="49" t="str">
        <f t="shared" si="431"/>
        <v>13:39:35</v>
      </c>
      <c r="AX78" s="107">
        <f t="shared" si="432"/>
        <v>9.9467592592592635E-2</v>
      </c>
      <c r="AY78" s="109">
        <f t="shared" si="433"/>
        <v>2.1296296296295925E-3</v>
      </c>
      <c r="AZ78" s="107">
        <f t="shared" si="434"/>
        <v>0.10159722222222223</v>
      </c>
      <c r="BA78" s="52">
        <f t="shared" si="435"/>
        <v>12.566907144519432</v>
      </c>
      <c r="BB78" s="52">
        <f t="shared" si="436"/>
        <v>12.303485987696513</v>
      </c>
      <c r="BC78" s="302"/>
      <c r="BD78" s="117"/>
      <c r="BE78" s="117"/>
      <c r="BF78" s="117"/>
      <c r="BG78" s="117"/>
      <c r="BH78" s="117"/>
      <c r="BI78" s="117"/>
      <c r="BJ78" s="117"/>
      <c r="BK78" s="117"/>
      <c r="BL78" s="308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/>
      <c r="CC78" s="117"/>
      <c r="CD78" s="117"/>
      <c r="CE78" s="117"/>
      <c r="CF78" s="117"/>
      <c r="CG78" s="117"/>
      <c r="CH78" s="117"/>
      <c r="CI78" s="108">
        <f t="shared" si="437"/>
        <v>0.59693287037037035</v>
      </c>
      <c r="CJ78" s="47" t="str">
        <f t="shared" si="438"/>
        <v>15</v>
      </c>
      <c r="CK78" s="47" t="str">
        <f t="shared" si="439"/>
        <v>43</v>
      </c>
      <c r="CL78" s="47" t="str">
        <f t="shared" si="440"/>
        <v>11</v>
      </c>
      <c r="CM78" s="48" t="s">
        <v>1590</v>
      </c>
      <c r="CN78" s="49" t="str">
        <f t="shared" si="441"/>
        <v>15:43:11</v>
      </c>
      <c r="CO78" s="47" t="str">
        <f t="shared" si="442"/>
        <v>15</v>
      </c>
      <c r="CP78" s="47" t="str">
        <f t="shared" si="443"/>
        <v>45</v>
      </c>
      <c r="CQ78" s="47" t="str">
        <f t="shared" si="444"/>
        <v>14</v>
      </c>
      <c r="CR78" s="48" t="s">
        <v>1591</v>
      </c>
      <c r="CS78" s="49" t="str">
        <f t="shared" si="445"/>
        <v>15:45:14</v>
      </c>
      <c r="CT78" s="107">
        <f t="shared" si="446"/>
        <v>5.8055555555555527E-2</v>
      </c>
      <c r="CU78" s="366">
        <f t="shared" si="447"/>
        <v>1.4236111111112226E-3</v>
      </c>
      <c r="CV78" s="107">
        <f t="shared" si="448"/>
        <v>5.947916666666675E-2</v>
      </c>
      <c r="CW78" s="52">
        <f t="shared" si="449"/>
        <v>14.354066985645932</v>
      </c>
      <c r="CX78" s="52">
        <f t="shared" si="450"/>
        <v>14.010507880910684</v>
      </c>
      <c r="CY78" s="58"/>
      <c r="CZ78" s="59">
        <f>$DC$75/(MINUTE(DC78)/60+HOUR(DC78)+SECOND(DC78)/3600)</f>
        <v>13.216465513285302</v>
      </c>
      <c r="DA78" s="637">
        <f>$DC$75/(MINUTE(DB78)/60+HOUR(DB78)+SECOND(DB78)/3600)</f>
        <v>13.427825438269302</v>
      </c>
      <c r="DB78" s="61">
        <f t="shared" ref="DB78:DB79" si="458">R78+AH78+AX78+BN78+CD78+CT78</f>
        <v>0.24824074074074037</v>
      </c>
      <c r="DC78" s="61">
        <f t="shared" ref="DC78:DC79" si="459">T78+AJ78+AZ78+BN78+CF78+CT78</f>
        <v>0.25221064814814775</v>
      </c>
      <c r="DD78" s="6"/>
      <c r="DE78" s="63">
        <f t="shared" ref="DE78:DE79" si="460">DE77</f>
        <v>80</v>
      </c>
      <c r="DF78" s="64">
        <f t="shared" ref="DF78:DF79" si="461">MINUTE(DB78)/60+HOUR(DB78)+SECOND(DB78)/3600</f>
        <v>5.9577777777777783</v>
      </c>
      <c r="DG78" s="64">
        <f t="shared" ref="DG78:DG79" si="462">MINUTE(DC78)/60+HOUR(DC78)+SECOND(DC78)/3600</f>
        <v>6.053055555555555</v>
      </c>
      <c r="DH78" s="16">
        <f t="shared" si="457"/>
        <v>190</v>
      </c>
      <c r="DI78" s="16">
        <f>-(SECOND(CN78-$CN$76)/60+MINUTE(CN78-$CN$76)+HOUR(CN78-$CN$76)*60)</f>
        <v>-44.2</v>
      </c>
      <c r="DJ78" s="65">
        <f t="shared" ref="DJ78:DJ79" si="463">IF((DE78+DH78+DI78)&lt;DE78,DE78,DE78+DH78+DI78)</f>
        <v>225.8</v>
      </c>
      <c r="DK78" s="65">
        <f>IF(CN78&gt;$DE$60,0,DJ78)</f>
        <v>225.8</v>
      </c>
      <c r="DL78" s="65">
        <f t="shared" ref="DL78:DL79" si="464">IF((S78&gt;$DN$3),0,DK78)</f>
        <v>225.8</v>
      </c>
      <c r="DM78" s="65">
        <f t="shared" ref="DM78:DM79" si="465">IF((AI78&gt;$DN$3),0,DK78)</f>
        <v>225.8</v>
      </c>
      <c r="DN78" s="65">
        <f t="shared" ref="DN78:DN79" si="466">IF((AY78&gt;$DN$3),0,DK78)</f>
        <v>225.8</v>
      </c>
      <c r="DO78" s="65">
        <f t="shared" ref="DO78:DO79" si="467">IF((BO78&gt;$DM$3),0,DK78)</f>
        <v>225.8</v>
      </c>
      <c r="DP78" s="65">
        <f t="shared" ref="DP78:DP79" si="468">IF((CE78&gt;$DN$3),0,DK78)</f>
        <v>225.8</v>
      </c>
      <c r="DQ78" s="65">
        <f t="shared" ref="DQ78:DQ79" si="469">IF((CU78&gt;$DM$3),0,DK78)</f>
        <v>225.8</v>
      </c>
      <c r="DR78" s="134">
        <f t="shared" ref="DR78:DR79" si="470">DL78*DM78*DN78*DO78*DP78*DQ78/DL78/DM78/DN78/DP78/DQ78</f>
        <v>225.8</v>
      </c>
      <c r="DS78" s="66"/>
    </row>
    <row r="79" spans="1:123" s="67" customFormat="1">
      <c r="A79" s="212">
        <v>4</v>
      </c>
      <c r="B79" s="43">
        <f t="shared" si="409"/>
        <v>80</v>
      </c>
      <c r="C79" s="102">
        <v>161</v>
      </c>
      <c r="D79" s="82" t="s">
        <v>292</v>
      </c>
      <c r="E79" s="82" t="s">
        <v>293</v>
      </c>
      <c r="F79" s="102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46">
        <v>0.35416666666666702</v>
      </c>
      <c r="X79" s="47" t="str">
        <f t="shared" si="410"/>
        <v>10</v>
      </c>
      <c r="Y79" s="47" t="str">
        <f t="shared" si="411"/>
        <v>40</v>
      </c>
      <c r="Z79" s="47" t="str">
        <f t="shared" si="412"/>
        <v>31</v>
      </c>
      <c r="AA79" s="105" t="s">
        <v>1592</v>
      </c>
      <c r="AB79" s="49" t="str">
        <f t="shared" si="413"/>
        <v>10:40:31</v>
      </c>
      <c r="AC79" s="47" t="str">
        <f t="shared" si="414"/>
        <v>10</v>
      </c>
      <c r="AD79" s="47" t="str">
        <f t="shared" si="415"/>
        <v>45</v>
      </c>
      <c r="AE79" s="47" t="str">
        <f t="shared" si="416"/>
        <v>42</v>
      </c>
      <c r="AF79" s="291" t="s">
        <v>1593</v>
      </c>
      <c r="AG79" s="49" t="str">
        <f t="shared" si="417"/>
        <v>10:45:42</v>
      </c>
      <c r="AH79" s="50">
        <f t="shared" si="418"/>
        <v>9.0636574074073717E-2</v>
      </c>
      <c r="AI79" s="57">
        <f t="shared" si="419"/>
        <v>3.5995370370370261E-3</v>
      </c>
      <c r="AJ79" s="50">
        <f t="shared" si="420"/>
        <v>9.4236111111110743E-2</v>
      </c>
      <c r="AK79" s="52">
        <f t="shared" si="421"/>
        <v>13.791342101902694</v>
      </c>
      <c r="AL79" s="52">
        <f t="shared" si="422"/>
        <v>13.264554163596168</v>
      </c>
      <c r="AM79" s="106">
        <f t="shared" si="423"/>
        <v>0.46923611111111108</v>
      </c>
      <c r="AN79" s="47" t="str">
        <f t="shared" si="424"/>
        <v>13</v>
      </c>
      <c r="AO79" s="47" t="str">
        <f t="shared" si="425"/>
        <v>36</v>
      </c>
      <c r="AP79" s="47" t="str">
        <f t="shared" si="426"/>
        <v>30</v>
      </c>
      <c r="AQ79" s="48" t="s">
        <v>1594</v>
      </c>
      <c r="AR79" s="49" t="str">
        <f t="shared" si="427"/>
        <v>13:36:30</v>
      </c>
      <c r="AS79" s="47" t="str">
        <f t="shared" si="428"/>
        <v>13</v>
      </c>
      <c r="AT79" s="47" t="str">
        <f t="shared" si="429"/>
        <v>41</v>
      </c>
      <c r="AU79" s="47" t="str">
        <f t="shared" si="430"/>
        <v>42</v>
      </c>
      <c r="AV79" s="48" t="s">
        <v>1595</v>
      </c>
      <c r="AW79" s="49" t="str">
        <f t="shared" si="431"/>
        <v>13:41:42</v>
      </c>
      <c r="AX79" s="107">
        <f t="shared" si="432"/>
        <v>9.7777777777777741E-2</v>
      </c>
      <c r="AY79" s="109">
        <f t="shared" si="433"/>
        <v>3.6111111111112315E-3</v>
      </c>
      <c r="AZ79" s="107">
        <f t="shared" si="434"/>
        <v>0.10138888888888897</v>
      </c>
      <c r="BA79" s="52">
        <f t="shared" si="435"/>
        <v>12.784090909090908</v>
      </c>
      <c r="BB79" s="52">
        <f t="shared" si="436"/>
        <v>12.328767123287671</v>
      </c>
      <c r="BC79" s="302"/>
      <c r="BD79" s="117"/>
      <c r="BE79" s="117"/>
      <c r="BF79" s="117"/>
      <c r="BG79" s="117"/>
      <c r="BH79" s="117"/>
      <c r="BI79" s="117"/>
      <c r="BJ79" s="117"/>
      <c r="BK79" s="117"/>
      <c r="BL79" s="308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/>
      <c r="CC79" s="117"/>
      <c r="CD79" s="117"/>
      <c r="CE79" s="117"/>
      <c r="CF79" s="117"/>
      <c r="CG79" s="117"/>
      <c r="CH79" s="117"/>
      <c r="CI79" s="108">
        <f t="shared" si="437"/>
        <v>0.59840277777777784</v>
      </c>
      <c r="CJ79" s="47" t="str">
        <f t="shared" si="438"/>
        <v>15</v>
      </c>
      <c r="CK79" s="47" t="str">
        <f t="shared" si="439"/>
        <v>43</v>
      </c>
      <c r="CL79" s="47" t="str">
        <f t="shared" si="440"/>
        <v>21</v>
      </c>
      <c r="CM79" s="48" t="s">
        <v>1596</v>
      </c>
      <c r="CN79" s="49" t="str">
        <f t="shared" si="441"/>
        <v>15:43:21</v>
      </c>
      <c r="CO79" s="47" t="str">
        <f t="shared" si="442"/>
        <v>15</v>
      </c>
      <c r="CP79" s="47" t="str">
        <f t="shared" si="443"/>
        <v>48</v>
      </c>
      <c r="CQ79" s="47" t="str">
        <f t="shared" si="444"/>
        <v>09</v>
      </c>
      <c r="CR79" s="48" t="s">
        <v>1597</v>
      </c>
      <c r="CS79" s="49" t="str">
        <f t="shared" si="445"/>
        <v>15:48:09</v>
      </c>
      <c r="CT79" s="107">
        <f t="shared" si="446"/>
        <v>5.6701388888888871E-2</v>
      </c>
      <c r="CU79" s="366">
        <f t="shared" si="447"/>
        <v>3.3333333333332993E-3</v>
      </c>
      <c r="CV79" s="107">
        <f t="shared" si="448"/>
        <v>6.003472222222217E-2</v>
      </c>
      <c r="CW79" s="52">
        <f t="shared" si="449"/>
        <v>14.696876913655847</v>
      </c>
      <c r="CX79" s="52">
        <f t="shared" si="450"/>
        <v>13.880855986119144</v>
      </c>
      <c r="CY79" s="58"/>
      <c r="CZ79" s="59">
        <f>$DC$75/(MINUTE(DC79)/60+HOUR(DC79)+SECOND(DC79)/3600)</f>
        <v>13.210403192514105</v>
      </c>
      <c r="DA79" s="637">
        <f>$DC$75/(MINUTE(DB79)/60+HOUR(DB79)+SECOND(DB79)/3600)</f>
        <v>13.599017848710925</v>
      </c>
      <c r="DB79" s="61">
        <f t="shared" si="458"/>
        <v>0.24511574074074033</v>
      </c>
      <c r="DC79" s="61">
        <f t="shared" si="459"/>
        <v>0.25232638888888859</v>
      </c>
      <c r="DD79" s="6"/>
      <c r="DE79" s="63">
        <f t="shared" si="460"/>
        <v>80</v>
      </c>
      <c r="DF79" s="64">
        <f t="shared" si="461"/>
        <v>5.8827777777777781</v>
      </c>
      <c r="DG79" s="64">
        <f t="shared" si="462"/>
        <v>6.0558333333333332</v>
      </c>
      <c r="DH79" s="16">
        <f t="shared" si="457"/>
        <v>185</v>
      </c>
      <c r="DI79" s="16">
        <f>-(SECOND(CN79-$CN$76)/60+MINUTE(CN79-$CN$76)+HOUR(CN79-$CN$76)*60)</f>
        <v>-44.366666666666667</v>
      </c>
      <c r="DJ79" s="65">
        <f t="shared" si="463"/>
        <v>220.63333333333333</v>
      </c>
      <c r="DK79" s="65">
        <f>IF(CN79&gt;$DE$60,0,DJ79)</f>
        <v>220.63333333333333</v>
      </c>
      <c r="DL79" s="65">
        <f t="shared" si="464"/>
        <v>220.63333333333333</v>
      </c>
      <c r="DM79" s="65">
        <f t="shared" si="465"/>
        <v>220.63333333333333</v>
      </c>
      <c r="DN79" s="65">
        <f t="shared" si="466"/>
        <v>220.63333333333333</v>
      </c>
      <c r="DO79" s="65">
        <f t="shared" si="467"/>
        <v>220.63333333333333</v>
      </c>
      <c r="DP79" s="65">
        <f t="shared" si="468"/>
        <v>220.63333333333333</v>
      </c>
      <c r="DQ79" s="65">
        <f t="shared" si="469"/>
        <v>220.63333333333333</v>
      </c>
      <c r="DR79" s="134">
        <f t="shared" si="470"/>
        <v>220.63333333333333</v>
      </c>
      <c r="DS79" s="66"/>
    </row>
    <row r="80" spans="1:123" s="355" customFormat="1">
      <c r="A80" s="417">
        <v>5</v>
      </c>
      <c r="B80" s="331">
        <f t="shared" si="409"/>
        <v>80</v>
      </c>
      <c r="C80" s="360">
        <v>174</v>
      </c>
      <c r="D80" s="361" t="s">
        <v>1160</v>
      </c>
      <c r="E80" s="362" t="s">
        <v>1277</v>
      </c>
      <c r="F80" s="360" t="s">
        <v>1920</v>
      </c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335"/>
      <c r="V80" s="335"/>
      <c r="W80" s="336">
        <v>0.35416666666666669</v>
      </c>
      <c r="X80" s="337" t="str">
        <f t="shared" si="410"/>
        <v>10</v>
      </c>
      <c r="Y80" s="337" t="str">
        <f t="shared" si="411"/>
        <v>41</v>
      </c>
      <c r="Z80" s="337" t="str">
        <f t="shared" si="412"/>
        <v>53</v>
      </c>
      <c r="AA80" s="363" t="s">
        <v>1979</v>
      </c>
      <c r="AB80" s="339" t="str">
        <f t="shared" si="413"/>
        <v>10:41:53</v>
      </c>
      <c r="AC80" s="337" t="str">
        <f t="shared" si="414"/>
        <v>10</v>
      </c>
      <c r="AD80" s="337" t="str">
        <f t="shared" si="415"/>
        <v>46</v>
      </c>
      <c r="AE80" s="337" t="str">
        <f t="shared" si="416"/>
        <v>56</v>
      </c>
      <c r="AF80" s="364" t="s">
        <v>1980</v>
      </c>
      <c r="AG80" s="339" t="str">
        <f t="shared" si="417"/>
        <v>10:46:56</v>
      </c>
      <c r="AH80" s="340">
        <f t="shared" si="418"/>
        <v>9.1585648148148124E-2</v>
      </c>
      <c r="AI80" s="340">
        <f t="shared" si="419"/>
        <v>3.5069444444444375E-3</v>
      </c>
      <c r="AJ80" s="340">
        <f t="shared" si="420"/>
        <v>9.5092592592592562E-2</v>
      </c>
      <c r="AK80" s="341">
        <f t="shared" si="421"/>
        <v>13.648426639706813</v>
      </c>
      <c r="AL80" s="341">
        <f t="shared" si="422"/>
        <v>13.145082765335928</v>
      </c>
      <c r="AM80" s="342">
        <f t="shared" si="423"/>
        <v>0.47009259259259256</v>
      </c>
      <c r="AN80" s="337" t="str">
        <f t="shared" si="424"/>
        <v/>
      </c>
      <c r="AO80" s="337" t="str">
        <f t="shared" si="425"/>
        <v/>
      </c>
      <c r="AP80" s="337" t="str">
        <f t="shared" si="426"/>
        <v/>
      </c>
      <c r="AQ80" s="338"/>
      <c r="AR80" s="339"/>
      <c r="AS80" s="337"/>
      <c r="AT80" s="337"/>
      <c r="AU80" s="337"/>
      <c r="AV80" s="338"/>
      <c r="AW80" s="339"/>
      <c r="AX80" s="366"/>
      <c r="AY80" s="366"/>
      <c r="AZ80" s="366"/>
      <c r="BA80" s="341"/>
      <c r="BB80" s="341"/>
      <c r="BC80" s="335"/>
      <c r="BD80" s="335"/>
      <c r="BE80" s="335"/>
      <c r="BF80" s="335"/>
      <c r="BG80" s="335"/>
      <c r="BH80" s="335"/>
      <c r="BI80" s="335"/>
      <c r="BJ80" s="335"/>
      <c r="BK80" s="335"/>
      <c r="BL80" s="367"/>
      <c r="BM80" s="335"/>
      <c r="BN80" s="335"/>
      <c r="BO80" s="335"/>
      <c r="BP80" s="335"/>
      <c r="BQ80" s="335"/>
      <c r="BR80" s="335"/>
      <c r="BS80" s="335"/>
      <c r="BT80" s="335"/>
      <c r="BU80" s="335"/>
      <c r="BV80" s="335"/>
      <c r="BW80" s="335"/>
      <c r="BX80" s="335"/>
      <c r="BY80" s="335"/>
      <c r="BZ80" s="335"/>
      <c r="CA80" s="335"/>
      <c r="CB80" s="335"/>
      <c r="CC80" s="335"/>
      <c r="CD80" s="335"/>
      <c r="CE80" s="335"/>
      <c r="CF80" s="335"/>
      <c r="CG80" s="335"/>
      <c r="CH80" s="335"/>
      <c r="CI80" s="323"/>
      <c r="CJ80" s="337"/>
      <c r="CK80" s="337"/>
      <c r="CL80" s="337"/>
      <c r="CM80" s="338"/>
      <c r="CN80" s="339"/>
      <c r="CO80" s="337"/>
      <c r="CP80" s="337"/>
      <c r="CQ80" s="337"/>
      <c r="CR80" s="338"/>
      <c r="CS80" s="339"/>
      <c r="CT80" s="366"/>
      <c r="CU80" s="366"/>
      <c r="CV80" s="366"/>
      <c r="CW80" s="341"/>
      <c r="CX80" s="341"/>
      <c r="CY80" s="346"/>
      <c r="CZ80" s="356"/>
      <c r="DA80" s="632"/>
      <c r="DB80" s="348"/>
      <c r="DC80" s="348"/>
      <c r="DD80" s="373"/>
      <c r="DE80" s="350"/>
      <c r="DF80" s="351"/>
      <c r="DG80" s="351"/>
      <c r="DH80" s="352"/>
      <c r="DI80" s="352"/>
      <c r="DJ80" s="353"/>
      <c r="DK80" s="353"/>
      <c r="DL80" s="353"/>
      <c r="DM80" s="353"/>
      <c r="DN80" s="353"/>
      <c r="DO80" s="353"/>
      <c r="DP80" s="353"/>
      <c r="DQ80" s="353"/>
      <c r="DR80" s="354"/>
      <c r="DS80" s="633"/>
    </row>
    <row r="81" spans="1:123" s="3" customFormat="1">
      <c r="A81" s="163"/>
      <c r="B81" s="163">
        <v>60</v>
      </c>
      <c r="C81" s="563" t="s">
        <v>65</v>
      </c>
      <c r="D81" s="523"/>
      <c r="E81" s="523"/>
      <c r="F81" s="524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294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309"/>
      <c r="BM81" s="175"/>
      <c r="BN81" s="175"/>
      <c r="BO81" s="175"/>
      <c r="BP81" s="175"/>
      <c r="BQ81" s="175"/>
      <c r="BR81" s="175"/>
      <c r="BS81" s="175"/>
      <c r="BT81" s="175"/>
      <c r="BU81" s="175"/>
      <c r="BV81" s="175"/>
      <c r="BW81" s="175"/>
      <c r="BX81" s="175"/>
      <c r="BY81" s="175"/>
      <c r="BZ81" s="175"/>
      <c r="CA81" s="175"/>
      <c r="CB81" s="175"/>
      <c r="CC81" s="175"/>
      <c r="CD81" s="175"/>
      <c r="CE81" s="175"/>
      <c r="CF81" s="175"/>
      <c r="CG81" s="175"/>
      <c r="CH81" s="175"/>
      <c r="CI81" s="175"/>
      <c r="CJ81" s="175"/>
      <c r="CK81" s="175"/>
      <c r="CL81" s="175"/>
      <c r="CM81" s="175"/>
      <c r="CN81" s="175"/>
      <c r="CO81" s="175"/>
      <c r="CP81" s="175"/>
      <c r="CQ81" s="175"/>
      <c r="CR81" s="175"/>
      <c r="CS81" s="175"/>
      <c r="CT81" s="175"/>
      <c r="CU81" s="434"/>
      <c r="CV81" s="175"/>
      <c r="CW81" s="175"/>
      <c r="CX81" s="175"/>
      <c r="CY81" s="175"/>
      <c r="CZ81" s="402"/>
      <c r="DA81" s="175"/>
      <c r="DB81" s="175"/>
      <c r="DC81" s="173">
        <v>60</v>
      </c>
      <c r="DD81" s="175"/>
      <c r="DE81" s="116" t="s">
        <v>84</v>
      </c>
      <c r="DF81" s="175"/>
      <c r="DG81" s="175"/>
      <c r="DH81" s="175"/>
      <c r="DI81" s="175"/>
      <c r="DJ81" s="175"/>
      <c r="DK81" s="175"/>
      <c r="DL81" s="175"/>
      <c r="DM81" s="175"/>
      <c r="DN81" s="175"/>
      <c r="DO81" s="175"/>
      <c r="DP81" s="175"/>
      <c r="DQ81" s="175"/>
      <c r="DR81" s="216"/>
      <c r="DS81" s="2"/>
    </row>
    <row r="82" spans="1:123" s="67" customFormat="1">
      <c r="A82" s="212">
        <v>1</v>
      </c>
      <c r="B82" s="80">
        <v>60</v>
      </c>
      <c r="C82" s="102">
        <v>548</v>
      </c>
      <c r="D82" s="103" t="s">
        <v>1351</v>
      </c>
      <c r="E82" s="104" t="s">
        <v>70</v>
      </c>
      <c r="F82" s="328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87"/>
      <c r="AG82" s="335"/>
      <c r="AH82" s="335"/>
      <c r="AI82" s="335"/>
      <c r="AJ82" s="335"/>
      <c r="AK82" s="335"/>
      <c r="AL82" s="335"/>
      <c r="AM82" s="335"/>
      <c r="AN82" s="335"/>
      <c r="AO82" s="335"/>
      <c r="AP82" s="335"/>
      <c r="AQ82" s="335"/>
      <c r="AR82" s="335"/>
      <c r="AS82" s="335"/>
      <c r="AT82" s="335"/>
      <c r="AU82" s="335"/>
      <c r="AV82" s="335"/>
      <c r="AW82" s="335"/>
      <c r="AX82" s="335"/>
      <c r="AY82" s="335"/>
      <c r="AZ82" s="335"/>
      <c r="BA82" s="335"/>
      <c r="BB82" s="335"/>
      <c r="BC82" s="46">
        <v>0.4375</v>
      </c>
      <c r="BD82" s="47" t="str">
        <f t="shared" ref="BD82:BD106" si="471">LEFT(BG82,2)</f>
        <v>11</v>
      </c>
      <c r="BE82" s="47" t="str">
        <f t="shared" ref="BE82:BE106" si="472">MID(BG82,3,2)</f>
        <v>24</v>
      </c>
      <c r="BF82" s="47" t="str">
        <f t="shared" ref="BF82:BF106" si="473">RIGHT(BG82,2)</f>
        <v>03</v>
      </c>
      <c r="BG82" s="48" t="s">
        <v>1352</v>
      </c>
      <c r="BH82" s="49" t="str">
        <f t="shared" ref="BH82:BH106" si="474">CONCATENATE(BD82&amp;":"&amp;BE82&amp;":"&amp;BF82)</f>
        <v>11:24:03</v>
      </c>
      <c r="BI82" s="47" t="str">
        <f t="shared" ref="BI82:BI106" si="475">LEFT(BL82,2)</f>
        <v>11</v>
      </c>
      <c r="BJ82" s="47" t="str">
        <f t="shared" ref="BJ82:BJ106" si="476">MID(BL82,3,2)</f>
        <v>26</v>
      </c>
      <c r="BK82" s="47" t="str">
        <f t="shared" ref="BK82:BK106" si="477">RIGHT(BL82,2)</f>
        <v>38</v>
      </c>
      <c r="BL82" s="320">
        <v>112638</v>
      </c>
      <c r="BM82" s="49" t="str">
        <f t="shared" ref="BM82:BM106" si="478">CONCATENATE(BI82&amp;":"&amp;BJ82&amp;":"&amp;BK82)</f>
        <v>11:26:38</v>
      </c>
      <c r="BN82" s="50">
        <f t="shared" ref="BN82:BN106" si="479">BH82-BC82</f>
        <v>3.7534722222222205E-2</v>
      </c>
      <c r="BO82" s="57">
        <f t="shared" ref="BO82:BO106" si="480">BM82-BH82</f>
        <v>1.7939814814815214E-3</v>
      </c>
      <c r="BP82" s="50">
        <f t="shared" ref="BP82:BP106" si="481">BM82-BH82+BN82</f>
        <v>3.9328703703703727E-2</v>
      </c>
      <c r="BQ82" s="52">
        <f t="shared" ref="BQ82:BQ106" si="482">$BC$3/(MINUTE(BN82)/60+HOUR(BN82)+SECOND(BN82)/3600)</f>
        <v>22.201665124884364</v>
      </c>
      <c r="BR82" s="52">
        <f t="shared" ref="BR82:BR106" si="483">$BC$3/(MINUTE(BP82)/60+HOUR(BP82)+SECOND(BP82)/3600)</f>
        <v>21.188934667451441</v>
      </c>
      <c r="BS82" s="106">
        <f t="shared" ref="BS82:BS106" si="484">BM82+"00:30"</f>
        <v>0.49766203703703704</v>
      </c>
      <c r="BT82" s="47" t="str">
        <f t="shared" ref="BT82:BT106" si="485">LEFT(BW82,2)</f>
        <v>12</v>
      </c>
      <c r="BU82" s="47" t="str">
        <f t="shared" ref="BU82:BU106" si="486">MID(BW82,3,2)</f>
        <v>55</v>
      </c>
      <c r="BV82" s="47" t="str">
        <f t="shared" ref="BV82:BV106" si="487">RIGHT(BW82,2)</f>
        <v>40</v>
      </c>
      <c r="BW82" s="48" t="s">
        <v>1353</v>
      </c>
      <c r="BX82" s="49" t="str">
        <f t="shared" ref="BX82:BX105" si="488">CONCATENATE(BT82&amp;":"&amp;BU82&amp;":"&amp;BV82)</f>
        <v>12:55:40</v>
      </c>
      <c r="BY82" s="47" t="str">
        <f t="shared" ref="BY82:BY105" si="489">LEFT(CB82,2)</f>
        <v>12</v>
      </c>
      <c r="BZ82" s="47" t="str">
        <f t="shared" ref="BZ82:BZ105" si="490">MID(CB82,3,2)</f>
        <v>57</v>
      </c>
      <c r="CA82" s="47" t="str">
        <f t="shared" ref="CA82:CA105" si="491">RIGHT(CB82,2)</f>
        <v>41</v>
      </c>
      <c r="CB82" s="48" t="s">
        <v>1051</v>
      </c>
      <c r="CC82" s="49" t="str">
        <f t="shared" ref="CC82:CC105" si="492">CONCATENATE(BY82&amp;":"&amp;BZ82&amp;":"&amp;CA82)</f>
        <v>12:57:41</v>
      </c>
      <c r="CD82" s="107">
        <f t="shared" ref="CD82:CD105" si="493">BX82-BS82</f>
        <v>4.0995370370370376E-2</v>
      </c>
      <c r="CE82" s="366">
        <f t="shared" ref="CE82:CE105" si="494">CC82-BX82</f>
        <v>1.4004629629629228E-3</v>
      </c>
      <c r="CF82" s="107">
        <f t="shared" ref="CF82:CF105" si="495">CC82-BX82+CD82</f>
        <v>4.2395833333333299E-2</v>
      </c>
      <c r="CG82" s="52">
        <f t="shared" ref="CG82:CG105" si="496">$BS$3/(MINUTE(CD82)/60+HOUR(CD82)+SECOND(CD82)/3600)</f>
        <v>20.327498588368154</v>
      </c>
      <c r="CH82" s="52">
        <f t="shared" ref="CH82:CH105" si="497">$BS$3/(MINUTE(CF82)/60+HOUR(CF82)+SECOND(CF82)/3600)</f>
        <v>19.656019656019659</v>
      </c>
      <c r="CI82" s="108">
        <f t="shared" ref="CI82:CI105" si="498">CC82+"0:30"</f>
        <v>0.56089120370370371</v>
      </c>
      <c r="CJ82" s="47" t="str">
        <f t="shared" ref="CJ82:CJ106" si="499">LEFT(CM82,2)</f>
        <v>14</v>
      </c>
      <c r="CK82" s="47" t="str">
        <f t="shared" ref="CK82:CK106" si="500">MID(CM82,3,2)</f>
        <v>19</v>
      </c>
      <c r="CL82" s="47" t="str">
        <f t="shared" ref="CL82:CL106" si="501">RIGHT(CM82,2)</f>
        <v>02</v>
      </c>
      <c r="CM82" s="48" t="s">
        <v>1354</v>
      </c>
      <c r="CN82" s="119" t="str">
        <f t="shared" ref="CN82:CN104" si="502">CONCATENATE(CJ82&amp;":"&amp;CK82&amp;":"&amp;CL82)</f>
        <v>14:19:02</v>
      </c>
      <c r="CO82" s="47" t="str">
        <f t="shared" ref="CO82:CO104" si="503">LEFT(CR82,2)</f>
        <v>14</v>
      </c>
      <c r="CP82" s="47" t="str">
        <f t="shared" ref="CP82:CP104" si="504">MID(CR82,3,2)</f>
        <v>24</v>
      </c>
      <c r="CQ82" s="47" t="str">
        <f t="shared" ref="CQ82:CQ104" si="505">RIGHT(CR82,2)</f>
        <v>05</v>
      </c>
      <c r="CR82" s="48" t="s">
        <v>1355</v>
      </c>
      <c r="CS82" s="119" t="str">
        <f t="shared" ref="CS82:CS104" si="506">CONCATENATE(CO82&amp;":"&amp;CP82&amp;":"&amp;CQ82)</f>
        <v>14:24:05</v>
      </c>
      <c r="CT82" s="107">
        <f t="shared" ref="CT82:CT104" si="507">CN82-CI82</f>
        <v>3.5659722222222245E-2</v>
      </c>
      <c r="CU82" s="366">
        <f t="shared" ref="CU82:CU104" si="508">CS82-CN82</f>
        <v>3.5069444444444375E-3</v>
      </c>
      <c r="CV82" s="107">
        <f t="shared" ref="CV82:CV104" si="509">CS82-CN82+CT82</f>
        <v>3.9166666666666683E-2</v>
      </c>
      <c r="CW82" s="52">
        <f t="shared" ref="CW82:CW104" si="510">$CI$3/(MINUTE(CT82)/60+HOUR(CT82)+SECOND(CT82)/3600)</f>
        <v>23.369036027263874</v>
      </c>
      <c r="CX82" s="52">
        <f t="shared" ref="CX82:CX104" si="511">$CI$3/(MINUTE(CV82)/60+HOUR(CV82)+SECOND(CV82)/3600)</f>
        <v>21.276595744680851</v>
      </c>
      <c r="CY82" s="120"/>
      <c r="CZ82" s="59">
        <f t="shared" ref="CZ82:CZ83" si="512">$DC$81/(MINUTE(DC82)/60+HOUR(DC82)+SECOND(DC82)/3600)</f>
        <v>21.628116551516975</v>
      </c>
      <c r="DA82" s="428">
        <f t="shared" ref="DA82:DA83" si="513">$DC$81/(MINUTE(DB82)/60+HOUR(DB82)+SECOND(DB82)/3600)</f>
        <v>21.893371173727957</v>
      </c>
      <c r="DB82" s="61">
        <f t="shared" ref="DB82:DB83" si="514">R82+AH82+AX82+BN82+CD82+CT82</f>
        <v>0.11418981481481483</v>
      </c>
      <c r="DC82" s="61">
        <f t="shared" ref="DC82:DC83" si="515">T82+AJ82+AZ82+BN82+CF82+CT82</f>
        <v>0.11559027777777775</v>
      </c>
      <c r="DD82" s="122"/>
      <c r="DE82" s="123">
        <v>60</v>
      </c>
      <c r="DF82" s="64">
        <f>MINUTE(DB82)/60+HOUR(DB82)+SECOND(DB82)/3600</f>
        <v>2.7405555555555554</v>
      </c>
      <c r="DG82" s="64">
        <f>MINUTE(DC82)/60+HOUR(DC82)+SECOND(DC82)/3600</f>
        <v>2.7741666666666664</v>
      </c>
      <c r="DH82" s="16">
        <v>200</v>
      </c>
      <c r="DI82" s="16">
        <f t="shared" ref="DI82:DI83" si="516">-(SECOND(CS82-$CS$82)/60+MINUTE(CS82-$CS$82)+HOUR(CS82-$CS$82)*60)</f>
        <v>0</v>
      </c>
      <c r="DJ82" s="65">
        <f>IF((DE82+DH82+DI82)&lt;DE82,DE82,DE82+DH82+DI82)</f>
        <v>260</v>
      </c>
      <c r="DK82" s="65">
        <f>IF(CN82&gt;$DE$81,0,DJ82)</f>
        <v>260</v>
      </c>
      <c r="DL82" s="65">
        <f>IF((S82&gt;$DN$3),0,DK82)</f>
        <v>260</v>
      </c>
      <c r="DM82" s="65">
        <f>IF((AI82&gt;$DN$3),0,DK82)</f>
        <v>260</v>
      </c>
      <c r="DN82" s="65">
        <f>IF((AY82&gt;$DN$3),0,DK82)</f>
        <v>260</v>
      </c>
      <c r="DO82" s="65">
        <f>IF((BO82&gt;$DM$3),0,DK82)</f>
        <v>260</v>
      </c>
      <c r="DP82" s="65">
        <f>IF((CE82&gt;$DN$3),0,DK82)</f>
        <v>260</v>
      </c>
      <c r="DQ82" s="65">
        <f>IF((CU82&gt;$DM$3),0,DK82)</f>
        <v>260</v>
      </c>
      <c r="DR82" s="134">
        <f>DL82*DM82*DN82*DO82*DP82*DQ82/DL82/DM82/DN82/DP82/DQ82</f>
        <v>260</v>
      </c>
      <c r="DS82" s="66"/>
    </row>
    <row r="83" spans="1:123" s="67" customFormat="1">
      <c r="A83" s="212">
        <f>A82+1</f>
        <v>2</v>
      </c>
      <c r="B83" s="80">
        <v>60</v>
      </c>
      <c r="C83" s="102">
        <v>285</v>
      </c>
      <c r="D83" s="103" t="s">
        <v>1356</v>
      </c>
      <c r="E83" s="104" t="s">
        <v>1012</v>
      </c>
      <c r="F83" s="328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87"/>
      <c r="AG83" s="335"/>
      <c r="AH83" s="335"/>
      <c r="AI83" s="335"/>
      <c r="AJ83" s="335"/>
      <c r="AK83" s="335"/>
      <c r="AL83" s="335"/>
      <c r="AM83" s="335"/>
      <c r="AN83" s="335"/>
      <c r="AO83" s="335"/>
      <c r="AP83" s="335"/>
      <c r="AQ83" s="335"/>
      <c r="AR83" s="335"/>
      <c r="AS83" s="335"/>
      <c r="AT83" s="335"/>
      <c r="AU83" s="335"/>
      <c r="AV83" s="335"/>
      <c r="AW83" s="335"/>
      <c r="AX83" s="335"/>
      <c r="AY83" s="335"/>
      <c r="AZ83" s="335"/>
      <c r="BA83" s="335"/>
      <c r="BB83" s="335"/>
      <c r="BC83" s="46">
        <v>0.4375</v>
      </c>
      <c r="BD83" s="47" t="str">
        <f t="shared" si="471"/>
        <v>11</v>
      </c>
      <c r="BE83" s="47" t="str">
        <f t="shared" si="472"/>
        <v>21</v>
      </c>
      <c r="BF83" s="47" t="str">
        <f t="shared" si="473"/>
        <v>54</v>
      </c>
      <c r="BG83" s="48" t="s">
        <v>1358</v>
      </c>
      <c r="BH83" s="49" t="str">
        <f t="shared" si="474"/>
        <v>11:21:54</v>
      </c>
      <c r="BI83" s="47" t="str">
        <f t="shared" si="475"/>
        <v>11</v>
      </c>
      <c r="BJ83" s="47" t="str">
        <f t="shared" si="476"/>
        <v>24</v>
      </c>
      <c r="BK83" s="47" t="str">
        <f t="shared" si="477"/>
        <v>58</v>
      </c>
      <c r="BL83" s="320">
        <v>112458</v>
      </c>
      <c r="BM83" s="49" t="str">
        <f t="shared" si="478"/>
        <v>11:24:58</v>
      </c>
      <c r="BN83" s="50">
        <f t="shared" si="479"/>
        <v>3.6041666666666694E-2</v>
      </c>
      <c r="BO83" s="57">
        <f t="shared" si="480"/>
        <v>2.1296296296295925E-3</v>
      </c>
      <c r="BP83" s="50">
        <f t="shared" si="481"/>
        <v>3.8171296296296287E-2</v>
      </c>
      <c r="BQ83" s="52">
        <f t="shared" si="482"/>
        <v>23.121387283236995</v>
      </c>
      <c r="BR83" s="52">
        <f t="shared" si="483"/>
        <v>21.831412977562159</v>
      </c>
      <c r="BS83" s="106">
        <f t="shared" si="484"/>
        <v>0.4965046296296296</v>
      </c>
      <c r="BT83" s="47" t="str">
        <f t="shared" si="485"/>
        <v>12</v>
      </c>
      <c r="BU83" s="47" t="str">
        <f t="shared" si="486"/>
        <v>49</v>
      </c>
      <c r="BV83" s="47" t="str">
        <f t="shared" si="487"/>
        <v>53</v>
      </c>
      <c r="BW83" s="48" t="s">
        <v>1359</v>
      </c>
      <c r="BX83" s="49" t="str">
        <f t="shared" si="488"/>
        <v>12:49:53</v>
      </c>
      <c r="BY83" s="47" t="str">
        <f t="shared" si="489"/>
        <v>12</v>
      </c>
      <c r="BZ83" s="47" t="str">
        <f t="shared" si="490"/>
        <v>53</v>
      </c>
      <c r="CA83" s="47" t="str">
        <f t="shared" si="491"/>
        <v>23</v>
      </c>
      <c r="CB83" s="48" t="s">
        <v>1360</v>
      </c>
      <c r="CC83" s="49" t="str">
        <f t="shared" si="492"/>
        <v>12:53:23</v>
      </c>
      <c r="CD83" s="107">
        <f t="shared" si="493"/>
        <v>3.8136574074074114E-2</v>
      </c>
      <c r="CE83" s="366">
        <f t="shared" si="494"/>
        <v>2.4305555555554914E-3</v>
      </c>
      <c r="CF83" s="107">
        <f t="shared" si="495"/>
        <v>4.0567129629629606E-2</v>
      </c>
      <c r="CG83" s="52">
        <f t="shared" si="496"/>
        <v>21.851289833080425</v>
      </c>
      <c r="CH83" s="52">
        <f t="shared" si="497"/>
        <v>20.542082738944366</v>
      </c>
      <c r="CI83" s="108">
        <f t="shared" si="498"/>
        <v>0.55790509259259258</v>
      </c>
      <c r="CJ83" s="47" t="str">
        <f t="shared" si="499"/>
        <v>14</v>
      </c>
      <c r="CK83" s="47" t="str">
        <f t="shared" si="500"/>
        <v>21</v>
      </c>
      <c r="CL83" s="47" t="str">
        <f t="shared" si="501"/>
        <v>12</v>
      </c>
      <c r="CM83" s="48" t="s">
        <v>1361</v>
      </c>
      <c r="CN83" s="119" t="str">
        <f t="shared" si="502"/>
        <v>14:21:12</v>
      </c>
      <c r="CO83" s="47" t="str">
        <f t="shared" si="503"/>
        <v>14</v>
      </c>
      <c r="CP83" s="47" t="str">
        <f t="shared" si="504"/>
        <v>27</v>
      </c>
      <c r="CQ83" s="47" t="str">
        <f t="shared" si="505"/>
        <v>10</v>
      </c>
      <c r="CR83" s="48" t="s">
        <v>1913</v>
      </c>
      <c r="CS83" s="119" t="str">
        <f t="shared" si="506"/>
        <v>14:27:10</v>
      </c>
      <c r="CT83" s="107">
        <f t="shared" si="507"/>
        <v>4.0150462962962985E-2</v>
      </c>
      <c r="CU83" s="366">
        <f t="shared" si="508"/>
        <v>4.1435185185184631E-3</v>
      </c>
      <c r="CV83" s="107">
        <f t="shared" si="509"/>
        <v>4.4293981481481448E-2</v>
      </c>
      <c r="CW83" s="52">
        <f t="shared" si="510"/>
        <v>20.75526088209859</v>
      </c>
      <c r="CX83" s="52">
        <f t="shared" si="511"/>
        <v>18.813692187091714</v>
      </c>
      <c r="CY83" s="58"/>
      <c r="CZ83" s="121">
        <f t="shared" si="512"/>
        <v>21.411578112609043</v>
      </c>
      <c r="DA83" s="428">
        <f t="shared" si="513"/>
        <v>21.866774650739018</v>
      </c>
      <c r="DB83" s="61">
        <f t="shared" si="514"/>
        <v>0.11432870370370379</v>
      </c>
      <c r="DC83" s="61">
        <f t="shared" si="515"/>
        <v>0.11675925925925928</v>
      </c>
      <c r="DD83" s="6"/>
      <c r="DE83" s="123">
        <v>60</v>
      </c>
      <c r="DF83" s="64">
        <f t="shared" ref="DF83:DG83" si="517">MINUTE(DB83)/60+HOUR(DB83)+SECOND(DB83)/3600</f>
        <v>2.7438888888888888</v>
      </c>
      <c r="DG83" s="64">
        <f t="shared" si="517"/>
        <v>2.8022222222222219</v>
      </c>
      <c r="DH83" s="16">
        <f>DH82-5</f>
        <v>195</v>
      </c>
      <c r="DI83" s="16">
        <f t="shared" si="516"/>
        <v>-3.0833333333333335</v>
      </c>
      <c r="DJ83" s="65">
        <f t="shared" ref="DJ83" si="518">IF((DE83+DH83+DI83)&lt;DE83,DE83,DE83+DH83+DI83)</f>
        <v>251.91666666666666</v>
      </c>
      <c r="DK83" s="65">
        <f t="shared" ref="DK83" si="519">IF(CN83&gt;$DE$81,0,DJ83)</f>
        <v>251.91666666666666</v>
      </c>
      <c r="DL83" s="65">
        <f>IF((S83&gt;$DN$3),0,DK83)</f>
        <v>251.91666666666666</v>
      </c>
      <c r="DM83" s="65">
        <f>IF((AI83&gt;$DN$3),0,DK83)</f>
        <v>251.91666666666666</v>
      </c>
      <c r="DN83" s="65">
        <f>IF((AY83&gt;$DN$3),0,DK83)</f>
        <v>251.91666666666666</v>
      </c>
      <c r="DO83" s="65">
        <f>IF((BO83&gt;$DM$3),0,DK83)</f>
        <v>251.91666666666666</v>
      </c>
      <c r="DP83" s="65">
        <f>IF((CE83&gt;$DN$3),0,DK83)</f>
        <v>251.91666666666666</v>
      </c>
      <c r="DQ83" s="65">
        <f>IF((CU83&gt;$DM$3),0,DK83)</f>
        <v>251.91666666666666</v>
      </c>
      <c r="DR83" s="134">
        <f t="shared" ref="DR83" si="520">DL83*DM83*DN83*DO83*DP83*DQ83/DL83/DM83/DN83/DP83/DQ83</f>
        <v>251.91666666666666</v>
      </c>
      <c r="DS83" s="66"/>
    </row>
    <row r="84" spans="1:123" s="355" customFormat="1">
      <c r="A84" s="212">
        <f t="shared" ref="A84:A106" si="521">A83+1</f>
        <v>3</v>
      </c>
      <c r="B84" s="80">
        <v>60</v>
      </c>
      <c r="C84" s="102">
        <v>253</v>
      </c>
      <c r="D84" s="114" t="s">
        <v>1163</v>
      </c>
      <c r="E84" s="114" t="s">
        <v>1164</v>
      </c>
      <c r="F84" s="328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87"/>
      <c r="AG84" s="335"/>
      <c r="AH84" s="335"/>
      <c r="AI84" s="335"/>
      <c r="AJ84" s="335"/>
      <c r="AK84" s="335"/>
      <c r="AL84" s="335"/>
      <c r="AM84" s="335"/>
      <c r="AN84" s="335"/>
      <c r="AO84" s="335"/>
      <c r="AP84" s="335"/>
      <c r="AQ84" s="335"/>
      <c r="AR84" s="335"/>
      <c r="AS84" s="335"/>
      <c r="AT84" s="335"/>
      <c r="AU84" s="335"/>
      <c r="AV84" s="335"/>
      <c r="AW84" s="335"/>
      <c r="AX84" s="335"/>
      <c r="AY84" s="335"/>
      <c r="AZ84" s="335"/>
      <c r="BA84" s="335"/>
      <c r="BB84" s="335"/>
      <c r="BC84" s="46">
        <v>0.4375</v>
      </c>
      <c r="BD84" s="47" t="str">
        <f t="shared" si="471"/>
        <v>11</v>
      </c>
      <c r="BE84" s="47" t="str">
        <f t="shared" si="472"/>
        <v>21</v>
      </c>
      <c r="BF84" s="47" t="str">
        <f t="shared" si="473"/>
        <v>51</v>
      </c>
      <c r="BG84" s="48" t="s">
        <v>1362</v>
      </c>
      <c r="BH84" s="49" t="str">
        <f t="shared" si="474"/>
        <v>11:21:51</v>
      </c>
      <c r="BI84" s="47" t="str">
        <f t="shared" si="475"/>
        <v>11</v>
      </c>
      <c r="BJ84" s="47" t="str">
        <f t="shared" si="476"/>
        <v>29</v>
      </c>
      <c r="BK84" s="47" t="str">
        <f t="shared" si="477"/>
        <v>08</v>
      </c>
      <c r="BL84" s="320">
        <v>112908</v>
      </c>
      <c r="BM84" s="49" t="str">
        <f t="shared" si="478"/>
        <v>11:29:08</v>
      </c>
      <c r="BN84" s="50">
        <f t="shared" si="479"/>
        <v>3.6006944444444411E-2</v>
      </c>
      <c r="BO84" s="57">
        <f t="shared" si="480"/>
        <v>5.0578703703703654E-3</v>
      </c>
      <c r="BP84" s="50">
        <f t="shared" si="481"/>
        <v>4.1064814814814776E-2</v>
      </c>
      <c r="BQ84" s="52">
        <f t="shared" si="482"/>
        <v>23.143683702989392</v>
      </c>
      <c r="BR84" s="52">
        <f t="shared" si="483"/>
        <v>20.293122886133034</v>
      </c>
      <c r="BS84" s="106">
        <f t="shared" si="484"/>
        <v>0.49939814814814809</v>
      </c>
      <c r="BT84" s="47" t="str">
        <f t="shared" si="485"/>
        <v>12</v>
      </c>
      <c r="BU84" s="47" t="str">
        <f t="shared" si="486"/>
        <v>53</v>
      </c>
      <c r="BV84" s="47" t="str">
        <f t="shared" si="487"/>
        <v>33</v>
      </c>
      <c r="BW84" s="48" t="s">
        <v>1363</v>
      </c>
      <c r="BX84" s="49" t="str">
        <f t="shared" si="488"/>
        <v>12:53:33</v>
      </c>
      <c r="BY84" s="47" t="str">
        <f t="shared" si="489"/>
        <v>13</v>
      </c>
      <c r="BZ84" s="47" t="str">
        <f t="shared" si="490"/>
        <v>00</v>
      </c>
      <c r="CA84" s="47" t="str">
        <f t="shared" si="491"/>
        <v>27</v>
      </c>
      <c r="CB84" s="48" t="s">
        <v>1364</v>
      </c>
      <c r="CC84" s="49" t="str">
        <f t="shared" si="492"/>
        <v>13:00:27</v>
      </c>
      <c r="CD84" s="107">
        <f t="shared" si="493"/>
        <v>3.7789351851851949E-2</v>
      </c>
      <c r="CE84" s="366">
        <f t="shared" si="494"/>
        <v>4.7916666666666385E-3</v>
      </c>
      <c r="CF84" s="107">
        <f t="shared" si="495"/>
        <v>4.2581018518518587E-2</v>
      </c>
      <c r="CG84" s="52">
        <f t="shared" si="496"/>
        <v>22.052067381316999</v>
      </c>
      <c r="CH84" s="52">
        <f t="shared" si="497"/>
        <v>19.570535471595544</v>
      </c>
      <c r="CI84" s="108">
        <f t="shared" si="498"/>
        <v>0.56281250000000005</v>
      </c>
      <c r="CJ84" s="47" t="str">
        <f t="shared" si="499"/>
        <v>14</v>
      </c>
      <c r="CK84" s="47" t="str">
        <f t="shared" si="500"/>
        <v>26</v>
      </c>
      <c r="CL84" s="47" t="str">
        <f t="shared" si="501"/>
        <v>43</v>
      </c>
      <c r="CM84" s="48" t="s">
        <v>1365</v>
      </c>
      <c r="CN84" s="119" t="str">
        <f t="shared" si="502"/>
        <v>14:26:43</v>
      </c>
      <c r="CO84" s="47" t="str">
        <f t="shared" si="503"/>
        <v>14</v>
      </c>
      <c r="CP84" s="47" t="str">
        <f t="shared" si="504"/>
        <v>35</v>
      </c>
      <c r="CQ84" s="47" t="str">
        <f t="shared" si="505"/>
        <v>30</v>
      </c>
      <c r="CR84" s="48" t="s">
        <v>1366</v>
      </c>
      <c r="CS84" s="119" t="str">
        <f t="shared" si="506"/>
        <v>14:35:30</v>
      </c>
      <c r="CT84" s="107">
        <f t="shared" si="507"/>
        <v>3.9074074074074039E-2</v>
      </c>
      <c r="CU84" s="366">
        <f t="shared" si="508"/>
        <v>6.0995370370370283E-3</v>
      </c>
      <c r="CV84" s="107">
        <f t="shared" si="509"/>
        <v>4.5173611111111067E-2</v>
      </c>
      <c r="CW84" s="52">
        <f t="shared" si="510"/>
        <v>21.327014218009477</v>
      </c>
      <c r="CX84" s="52">
        <f t="shared" si="511"/>
        <v>18.44734819369716</v>
      </c>
      <c r="CY84" s="58"/>
      <c r="CZ84" s="121">
        <f t="shared" ref="CZ84:CZ97" si="522">$DC$81/(MINUTE(DC84)/60+HOUR(DC84)+SECOND(DC84)/3600)</f>
        <v>21.24729490458391</v>
      </c>
      <c r="DA84" s="428">
        <f t="shared" ref="DA84:DA104" si="523">$DC$81/(MINUTE(DB84)/60+HOUR(DB84)+SECOND(DB84)/3600)</f>
        <v>22.149302707136997</v>
      </c>
      <c r="DB84" s="61">
        <f t="shared" ref="DB84:DB97" si="524">R84+AH84+AX84+BN84+CD84+CT84</f>
        <v>0.1128703703703704</v>
      </c>
      <c r="DC84" s="61">
        <f t="shared" ref="DC84:DC97" si="525">T84+AJ84+AZ84+BN84+CF84+CT84</f>
        <v>0.11766203703703704</v>
      </c>
      <c r="DD84" s="6"/>
      <c r="DE84" s="123">
        <v>60</v>
      </c>
      <c r="DF84" s="64">
        <f t="shared" ref="DF84:DF97" si="526">MINUTE(DB84)/60+HOUR(DB84)+SECOND(DB84)/3600</f>
        <v>2.7088888888888891</v>
      </c>
      <c r="DG84" s="64">
        <f t="shared" ref="DG84:DG97" si="527">MINUTE(DC84)/60+HOUR(DC84)+SECOND(DC84)/3600</f>
        <v>2.8238888888888884</v>
      </c>
      <c r="DH84" s="16">
        <f t="shared" ref="DH84:DH104" si="528">DH83-5</f>
        <v>190</v>
      </c>
      <c r="DI84" s="16">
        <f t="shared" ref="DI84:DI97" si="529">-(SECOND(CS84-$CS$82)/60+MINUTE(CS84-$CS$82)+HOUR(CS84-$CS$82)*60)</f>
        <v>-11.416666666666666</v>
      </c>
      <c r="DJ84" s="65">
        <f t="shared" ref="DJ84:DJ97" si="530">IF((DE84+DH84+DI84)&lt;DE84,DE84,DE84+DH84+DI84)</f>
        <v>238.58333333333334</v>
      </c>
      <c r="DK84" s="65">
        <f t="shared" ref="DK84:DK97" si="531">IF(CN84&gt;$DE$81,0,DJ84)</f>
        <v>238.58333333333334</v>
      </c>
      <c r="DL84" s="65">
        <f t="shared" ref="DL84:DL97" si="532">IF((S84&gt;$DN$3),0,DK84)</f>
        <v>238.58333333333334</v>
      </c>
      <c r="DM84" s="65">
        <f t="shared" ref="DM84:DM97" si="533">IF((AI84&gt;$DN$3),0,DK84)</f>
        <v>238.58333333333334</v>
      </c>
      <c r="DN84" s="65">
        <f t="shared" ref="DN84:DN97" si="534">IF((AY84&gt;$DN$3),0,DK84)</f>
        <v>238.58333333333334</v>
      </c>
      <c r="DO84" s="65">
        <f t="shared" ref="DO84:DO97" si="535">IF((BO84&gt;$DM$3),0,DK84)</f>
        <v>238.58333333333334</v>
      </c>
      <c r="DP84" s="65">
        <f t="shared" ref="DP84:DP97" si="536">IF((CE84&gt;$DN$3),0,DK84)</f>
        <v>238.58333333333334</v>
      </c>
      <c r="DQ84" s="65">
        <f t="shared" ref="DQ84:DQ97" si="537">IF((CU84&gt;$DM$3),0,DK84)</f>
        <v>238.58333333333334</v>
      </c>
      <c r="DR84" s="134">
        <f t="shared" ref="DR84:DR97" si="538">DL84*DM84*DN84*DO84*DP84*DQ84/DL84/DM84/DN84/DP84/DQ84</f>
        <v>238.58333333333329</v>
      </c>
    </row>
    <row r="85" spans="1:123" s="67" customFormat="1">
      <c r="A85" s="212">
        <f t="shared" si="521"/>
        <v>4</v>
      </c>
      <c r="B85" s="80">
        <v>60</v>
      </c>
      <c r="C85" s="102">
        <v>208</v>
      </c>
      <c r="D85" s="103" t="s">
        <v>304</v>
      </c>
      <c r="E85" s="104" t="s">
        <v>305</v>
      </c>
      <c r="F85" s="328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295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  <c r="AZ85" s="117"/>
      <c r="BA85" s="117"/>
      <c r="BB85" s="117"/>
      <c r="BC85" s="46">
        <v>0.4375</v>
      </c>
      <c r="BD85" s="47" t="str">
        <f t="shared" si="471"/>
        <v>11</v>
      </c>
      <c r="BE85" s="47" t="str">
        <f t="shared" si="472"/>
        <v>21</v>
      </c>
      <c r="BF85" s="47" t="str">
        <f t="shared" si="473"/>
        <v>12</v>
      </c>
      <c r="BG85" s="48" t="s">
        <v>1367</v>
      </c>
      <c r="BH85" s="49" t="str">
        <f t="shared" si="474"/>
        <v>11:21:12</v>
      </c>
      <c r="BI85" s="47" t="str">
        <f t="shared" si="475"/>
        <v>11</v>
      </c>
      <c r="BJ85" s="47" t="str">
        <f t="shared" si="476"/>
        <v>27</v>
      </c>
      <c r="BK85" s="47" t="str">
        <f t="shared" si="477"/>
        <v>04</v>
      </c>
      <c r="BL85" s="320">
        <v>112704</v>
      </c>
      <c r="BM85" s="49" t="str">
        <f t="shared" si="478"/>
        <v>11:27:04</v>
      </c>
      <c r="BN85" s="50">
        <f t="shared" si="479"/>
        <v>3.5555555555555562E-2</v>
      </c>
      <c r="BO85" s="57">
        <f t="shared" si="480"/>
        <v>4.0740740740740633E-3</v>
      </c>
      <c r="BP85" s="50">
        <f t="shared" si="481"/>
        <v>3.9629629629629626E-2</v>
      </c>
      <c r="BQ85" s="52">
        <f t="shared" si="482"/>
        <v>23.4375</v>
      </c>
      <c r="BR85" s="52">
        <f t="shared" si="483"/>
        <v>21.028037383177573</v>
      </c>
      <c r="BS85" s="106">
        <f t="shared" si="484"/>
        <v>0.49796296296296294</v>
      </c>
      <c r="BT85" s="47" t="str">
        <f t="shared" si="485"/>
        <v>12</v>
      </c>
      <c r="BU85" s="47" t="str">
        <f t="shared" si="486"/>
        <v>53</v>
      </c>
      <c r="BV85" s="47" t="str">
        <f t="shared" si="487"/>
        <v>20</v>
      </c>
      <c r="BW85" s="48" t="s">
        <v>1368</v>
      </c>
      <c r="BX85" s="49" t="str">
        <f t="shared" si="488"/>
        <v>12:53:20</v>
      </c>
      <c r="BY85" s="47" t="str">
        <f t="shared" si="489"/>
        <v>13</v>
      </c>
      <c r="BZ85" s="47" t="str">
        <f t="shared" si="490"/>
        <v>00</v>
      </c>
      <c r="CA85" s="47" t="str">
        <f t="shared" si="491"/>
        <v>03</v>
      </c>
      <c r="CB85" s="48" t="s">
        <v>1369</v>
      </c>
      <c r="CC85" s="49" t="str">
        <f t="shared" si="492"/>
        <v>13:00:03</v>
      </c>
      <c r="CD85" s="107">
        <f t="shared" si="493"/>
        <v>3.907407407407415E-2</v>
      </c>
      <c r="CE85" s="366">
        <f t="shared" si="494"/>
        <v>4.6643518518517668E-3</v>
      </c>
      <c r="CF85" s="107">
        <f t="shared" si="495"/>
        <v>4.3738425925925917E-2</v>
      </c>
      <c r="CG85" s="52">
        <f t="shared" si="496"/>
        <v>21.327014218009477</v>
      </c>
      <c r="CH85" s="52">
        <f t="shared" si="497"/>
        <v>19.052659433712623</v>
      </c>
      <c r="CI85" s="108">
        <f t="shared" si="498"/>
        <v>0.56253472222222223</v>
      </c>
      <c r="CJ85" s="47" t="str">
        <f t="shared" si="499"/>
        <v>14</v>
      </c>
      <c r="CK85" s="47" t="str">
        <f t="shared" si="500"/>
        <v>32</v>
      </c>
      <c r="CL85" s="47" t="str">
        <f t="shared" si="501"/>
        <v>40</v>
      </c>
      <c r="CM85" s="48" t="s">
        <v>1370</v>
      </c>
      <c r="CN85" s="119" t="str">
        <f t="shared" si="502"/>
        <v>14:32:40</v>
      </c>
      <c r="CO85" s="47" t="str">
        <f t="shared" si="503"/>
        <v>14</v>
      </c>
      <c r="CP85" s="47" t="str">
        <f t="shared" si="504"/>
        <v>36</v>
      </c>
      <c r="CQ85" s="47" t="str">
        <f t="shared" si="505"/>
        <v>06</v>
      </c>
      <c r="CR85" s="48" t="s">
        <v>1371</v>
      </c>
      <c r="CS85" s="119" t="str">
        <f t="shared" si="506"/>
        <v>14:36:06</v>
      </c>
      <c r="CT85" s="107">
        <f t="shared" si="507"/>
        <v>4.3483796296296284E-2</v>
      </c>
      <c r="CU85" s="366">
        <f t="shared" si="508"/>
        <v>2.3842592592592249E-3</v>
      </c>
      <c r="CV85" s="107">
        <f t="shared" si="509"/>
        <v>4.5868055555555509E-2</v>
      </c>
      <c r="CW85" s="52">
        <f t="shared" si="510"/>
        <v>19.16422677668352</v>
      </c>
      <c r="CX85" s="52">
        <f t="shared" si="511"/>
        <v>18.168054504163514</v>
      </c>
      <c r="CY85" s="58"/>
      <c r="CZ85" s="121">
        <f t="shared" si="522"/>
        <v>20.361990950226243</v>
      </c>
      <c r="DA85" s="428">
        <f t="shared" si="523"/>
        <v>21.166095051445367</v>
      </c>
      <c r="DB85" s="61">
        <f t="shared" si="524"/>
        <v>0.118113425925926</v>
      </c>
      <c r="DC85" s="61">
        <f t="shared" si="525"/>
        <v>0.12277777777777776</v>
      </c>
      <c r="DD85" s="6"/>
      <c r="DE85" s="123">
        <v>60</v>
      </c>
      <c r="DF85" s="64">
        <f t="shared" si="526"/>
        <v>2.8347222222222226</v>
      </c>
      <c r="DG85" s="64">
        <f t="shared" si="527"/>
        <v>2.9466666666666668</v>
      </c>
      <c r="DH85" s="16">
        <f t="shared" si="528"/>
        <v>185</v>
      </c>
      <c r="DI85" s="16">
        <f t="shared" si="529"/>
        <v>-12.016666666666667</v>
      </c>
      <c r="DJ85" s="65">
        <f t="shared" si="530"/>
        <v>232.98333333333332</v>
      </c>
      <c r="DK85" s="65">
        <f t="shared" si="531"/>
        <v>232.98333333333332</v>
      </c>
      <c r="DL85" s="65">
        <f t="shared" si="532"/>
        <v>232.98333333333332</v>
      </c>
      <c r="DM85" s="65">
        <f t="shared" si="533"/>
        <v>232.98333333333332</v>
      </c>
      <c r="DN85" s="65">
        <f t="shared" si="534"/>
        <v>232.98333333333332</v>
      </c>
      <c r="DO85" s="65">
        <f t="shared" si="535"/>
        <v>232.98333333333332</v>
      </c>
      <c r="DP85" s="65">
        <f t="shared" si="536"/>
        <v>232.98333333333332</v>
      </c>
      <c r="DQ85" s="65">
        <f t="shared" si="537"/>
        <v>232.98333333333332</v>
      </c>
      <c r="DR85" s="134">
        <f t="shared" si="538"/>
        <v>232.98333333333329</v>
      </c>
      <c r="DS85" s="66"/>
    </row>
    <row r="86" spans="1:123" s="355" customFormat="1">
      <c r="A86" s="212">
        <f t="shared" si="521"/>
        <v>5</v>
      </c>
      <c r="B86" s="80">
        <v>60</v>
      </c>
      <c r="C86" s="102">
        <v>203</v>
      </c>
      <c r="D86" s="103" t="s">
        <v>303</v>
      </c>
      <c r="E86" s="104" t="s">
        <v>181</v>
      </c>
      <c r="F86" s="328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87"/>
      <c r="AG86" s="335"/>
      <c r="AH86" s="335"/>
      <c r="AI86" s="335"/>
      <c r="AJ86" s="335"/>
      <c r="AK86" s="335"/>
      <c r="AL86" s="335"/>
      <c r="AM86" s="335"/>
      <c r="AN86" s="335"/>
      <c r="AO86" s="335"/>
      <c r="AP86" s="335"/>
      <c r="AQ86" s="335"/>
      <c r="AR86" s="335"/>
      <c r="AS86" s="335"/>
      <c r="AT86" s="335"/>
      <c r="AU86" s="335"/>
      <c r="AV86" s="335"/>
      <c r="AW86" s="335"/>
      <c r="AX86" s="335"/>
      <c r="AY86" s="335"/>
      <c r="AZ86" s="335"/>
      <c r="BA86" s="335"/>
      <c r="BB86" s="335"/>
      <c r="BC86" s="46">
        <v>0.4375</v>
      </c>
      <c r="BD86" s="47" t="str">
        <f t="shared" si="471"/>
        <v>11</v>
      </c>
      <c r="BE86" s="47" t="str">
        <f t="shared" si="472"/>
        <v>25</v>
      </c>
      <c r="BF86" s="47" t="str">
        <f t="shared" si="473"/>
        <v>29</v>
      </c>
      <c r="BG86" s="48" t="s">
        <v>1309</v>
      </c>
      <c r="BH86" s="49" t="str">
        <f t="shared" si="474"/>
        <v>11:25:29</v>
      </c>
      <c r="BI86" s="47" t="str">
        <f t="shared" si="475"/>
        <v>11</v>
      </c>
      <c r="BJ86" s="47" t="str">
        <f t="shared" si="476"/>
        <v>30</v>
      </c>
      <c r="BK86" s="47" t="str">
        <f t="shared" si="477"/>
        <v>51</v>
      </c>
      <c r="BL86" s="320">
        <v>113051</v>
      </c>
      <c r="BM86" s="49" t="str">
        <f t="shared" si="478"/>
        <v>11:30:51</v>
      </c>
      <c r="BN86" s="50">
        <f t="shared" si="479"/>
        <v>3.8530092592592602E-2</v>
      </c>
      <c r="BO86" s="57">
        <f t="shared" si="480"/>
        <v>3.7268518518518423E-3</v>
      </c>
      <c r="BP86" s="50">
        <f t="shared" si="481"/>
        <v>4.2256944444444444E-2</v>
      </c>
      <c r="BQ86" s="52">
        <f t="shared" si="482"/>
        <v>21.628116551516971</v>
      </c>
      <c r="BR86" s="52">
        <f t="shared" si="483"/>
        <v>19.72062448644207</v>
      </c>
      <c r="BS86" s="106">
        <f t="shared" si="484"/>
        <v>0.50059027777777776</v>
      </c>
      <c r="BT86" s="47" t="str">
        <f t="shared" si="485"/>
        <v>12</v>
      </c>
      <c r="BU86" s="47" t="str">
        <f t="shared" si="486"/>
        <v>57</v>
      </c>
      <c r="BV86" s="47" t="str">
        <f t="shared" si="487"/>
        <v>28</v>
      </c>
      <c r="BW86" s="48" t="s">
        <v>1310</v>
      </c>
      <c r="BX86" s="49" t="str">
        <f t="shared" si="488"/>
        <v>12:57:28</v>
      </c>
      <c r="BY86" s="47" t="str">
        <f t="shared" si="489"/>
        <v>13</v>
      </c>
      <c r="BZ86" s="47" t="str">
        <f t="shared" si="490"/>
        <v>04</v>
      </c>
      <c r="CA86" s="47" t="str">
        <f t="shared" si="491"/>
        <v>36</v>
      </c>
      <c r="CB86" s="48" t="s">
        <v>1311</v>
      </c>
      <c r="CC86" s="49" t="str">
        <f t="shared" si="492"/>
        <v>13:04:36</v>
      </c>
      <c r="CD86" s="107">
        <f t="shared" si="493"/>
        <v>3.9317129629629632E-2</v>
      </c>
      <c r="CE86" s="366">
        <f t="shared" si="494"/>
        <v>4.9537037037037379E-3</v>
      </c>
      <c r="CF86" s="107">
        <f t="shared" si="495"/>
        <v>4.427083333333337E-2</v>
      </c>
      <c r="CG86" s="52">
        <f t="shared" si="496"/>
        <v>21.19517221077421</v>
      </c>
      <c r="CH86" s="52">
        <f t="shared" si="497"/>
        <v>18.823529411764707</v>
      </c>
      <c r="CI86" s="108">
        <f t="shared" si="498"/>
        <v>0.5656944444444445</v>
      </c>
      <c r="CJ86" s="47" t="str">
        <f t="shared" si="499"/>
        <v>14</v>
      </c>
      <c r="CK86" s="47" t="str">
        <f t="shared" si="500"/>
        <v>28</v>
      </c>
      <c r="CL86" s="47" t="str">
        <f t="shared" si="501"/>
        <v>34</v>
      </c>
      <c r="CM86" s="48" t="s">
        <v>1372</v>
      </c>
      <c r="CN86" s="119" t="str">
        <f t="shared" si="502"/>
        <v>14:28:34</v>
      </c>
      <c r="CO86" s="47" t="str">
        <f t="shared" si="503"/>
        <v>14</v>
      </c>
      <c r="CP86" s="47" t="str">
        <f t="shared" si="504"/>
        <v>36</v>
      </c>
      <c r="CQ86" s="47" t="str">
        <f t="shared" si="505"/>
        <v>36</v>
      </c>
      <c r="CR86" s="48" t="s">
        <v>1373</v>
      </c>
      <c r="CS86" s="119" t="str">
        <f t="shared" si="506"/>
        <v>14:36:36</v>
      </c>
      <c r="CT86" s="107">
        <f t="shared" si="507"/>
        <v>3.7476851851851789E-2</v>
      </c>
      <c r="CU86" s="366">
        <f t="shared" si="508"/>
        <v>5.5787037037037246E-3</v>
      </c>
      <c r="CV86" s="107">
        <f t="shared" si="509"/>
        <v>4.3055555555555514E-2</v>
      </c>
      <c r="CW86" s="52">
        <f t="shared" si="510"/>
        <v>22.235948116121065</v>
      </c>
      <c r="CX86" s="52">
        <f t="shared" si="511"/>
        <v>19.354838709677416</v>
      </c>
      <c r="CY86" s="58"/>
      <c r="CZ86" s="121">
        <f t="shared" si="522"/>
        <v>20.785219399538107</v>
      </c>
      <c r="DA86" s="428">
        <f t="shared" si="523"/>
        <v>21.678040947410679</v>
      </c>
      <c r="DB86" s="61">
        <f t="shared" si="524"/>
        <v>0.11532407407407402</v>
      </c>
      <c r="DC86" s="61">
        <f t="shared" si="525"/>
        <v>0.12027777777777776</v>
      </c>
      <c r="DD86" s="6"/>
      <c r="DE86" s="123">
        <v>60</v>
      </c>
      <c r="DF86" s="64">
        <f t="shared" si="526"/>
        <v>2.7677777777777779</v>
      </c>
      <c r="DG86" s="64">
        <f t="shared" si="527"/>
        <v>2.8866666666666667</v>
      </c>
      <c r="DH86" s="16">
        <f t="shared" si="528"/>
        <v>180</v>
      </c>
      <c r="DI86" s="16">
        <f t="shared" si="529"/>
        <v>-12.516666666666667</v>
      </c>
      <c r="DJ86" s="65">
        <f t="shared" si="530"/>
        <v>227.48333333333332</v>
      </c>
      <c r="DK86" s="65">
        <f t="shared" si="531"/>
        <v>227.48333333333332</v>
      </c>
      <c r="DL86" s="65">
        <f t="shared" si="532"/>
        <v>227.48333333333332</v>
      </c>
      <c r="DM86" s="65">
        <f t="shared" si="533"/>
        <v>227.48333333333332</v>
      </c>
      <c r="DN86" s="65">
        <f t="shared" si="534"/>
        <v>227.48333333333332</v>
      </c>
      <c r="DO86" s="65">
        <f t="shared" si="535"/>
        <v>227.48333333333332</v>
      </c>
      <c r="DP86" s="65">
        <f t="shared" si="536"/>
        <v>227.48333333333332</v>
      </c>
      <c r="DQ86" s="65">
        <f t="shared" si="537"/>
        <v>227.48333333333332</v>
      </c>
      <c r="DR86" s="134">
        <f t="shared" si="538"/>
        <v>227.48333333333329</v>
      </c>
    </row>
    <row r="87" spans="1:123" s="67" customFormat="1">
      <c r="A87" s="212">
        <f t="shared" si="521"/>
        <v>6</v>
      </c>
      <c r="B87" s="80">
        <v>60</v>
      </c>
      <c r="C87" s="102">
        <v>201</v>
      </c>
      <c r="D87" s="103" t="s">
        <v>1258</v>
      </c>
      <c r="E87" s="104" t="s">
        <v>174</v>
      </c>
      <c r="F87" s="328"/>
      <c r="G87" s="335"/>
      <c r="H87" s="335"/>
      <c r="I87" s="335"/>
      <c r="J87" s="335"/>
      <c r="K87" s="335"/>
      <c r="L87" s="335"/>
      <c r="M87" s="335"/>
      <c r="N87" s="335"/>
      <c r="O87" s="335"/>
      <c r="P87" s="335"/>
      <c r="Q87" s="335"/>
      <c r="R87" s="335"/>
      <c r="S87" s="335"/>
      <c r="T87" s="335"/>
      <c r="U87" s="335"/>
      <c r="V87" s="335"/>
      <c r="W87" s="335"/>
      <c r="X87" s="335"/>
      <c r="Y87" s="335"/>
      <c r="Z87" s="335"/>
      <c r="AA87" s="335"/>
      <c r="AB87" s="335"/>
      <c r="AC87" s="335"/>
      <c r="AD87" s="335"/>
      <c r="AE87" s="335"/>
      <c r="AF87" s="387"/>
      <c r="AG87" s="335"/>
      <c r="AH87" s="335"/>
      <c r="AI87" s="335"/>
      <c r="AJ87" s="335"/>
      <c r="AK87" s="335"/>
      <c r="AL87" s="335"/>
      <c r="AM87" s="335"/>
      <c r="AN87" s="335"/>
      <c r="AO87" s="335"/>
      <c r="AP87" s="335"/>
      <c r="AQ87" s="335"/>
      <c r="AR87" s="335"/>
      <c r="AS87" s="335"/>
      <c r="AT87" s="335"/>
      <c r="AU87" s="335"/>
      <c r="AV87" s="335"/>
      <c r="AW87" s="335"/>
      <c r="AX87" s="335"/>
      <c r="AY87" s="335"/>
      <c r="AZ87" s="335"/>
      <c r="BA87" s="335"/>
      <c r="BB87" s="335"/>
      <c r="BC87" s="46">
        <v>0.4375</v>
      </c>
      <c r="BD87" s="47" t="str">
        <f t="shared" si="471"/>
        <v>11</v>
      </c>
      <c r="BE87" s="47" t="str">
        <f t="shared" si="472"/>
        <v>25</v>
      </c>
      <c r="BF87" s="47" t="str">
        <f t="shared" si="473"/>
        <v>21</v>
      </c>
      <c r="BG87" s="48" t="s">
        <v>1374</v>
      </c>
      <c r="BH87" s="49" t="str">
        <f t="shared" si="474"/>
        <v>11:25:21</v>
      </c>
      <c r="BI87" s="47" t="str">
        <f t="shared" si="475"/>
        <v>11</v>
      </c>
      <c r="BJ87" s="47" t="str">
        <f t="shared" si="476"/>
        <v>29</v>
      </c>
      <c r="BK87" s="47" t="str">
        <f t="shared" si="477"/>
        <v>33</v>
      </c>
      <c r="BL87" s="320">
        <v>112933</v>
      </c>
      <c r="BM87" s="49" t="str">
        <f t="shared" si="478"/>
        <v>11:29:33</v>
      </c>
      <c r="BN87" s="50">
        <f t="shared" si="479"/>
        <v>3.8437499999999958E-2</v>
      </c>
      <c r="BO87" s="57">
        <f t="shared" si="480"/>
        <v>2.9166666666666785E-3</v>
      </c>
      <c r="BP87" s="50">
        <f t="shared" si="481"/>
        <v>4.1354166666666636E-2</v>
      </c>
      <c r="BQ87" s="52">
        <f t="shared" si="482"/>
        <v>21.680216802168022</v>
      </c>
      <c r="BR87" s="52">
        <f t="shared" si="483"/>
        <v>20.151133501259448</v>
      </c>
      <c r="BS87" s="106">
        <f t="shared" si="484"/>
        <v>0.49968749999999995</v>
      </c>
      <c r="BT87" s="47" t="str">
        <f t="shared" si="485"/>
        <v>12</v>
      </c>
      <c r="BU87" s="47" t="str">
        <f t="shared" si="486"/>
        <v>57</v>
      </c>
      <c r="BV87" s="47" t="str">
        <f t="shared" si="487"/>
        <v>27</v>
      </c>
      <c r="BW87" s="48" t="s">
        <v>1375</v>
      </c>
      <c r="BX87" s="49" t="str">
        <f t="shared" si="488"/>
        <v>12:57:27</v>
      </c>
      <c r="BY87" s="47" t="str">
        <f t="shared" si="489"/>
        <v>13</v>
      </c>
      <c r="BZ87" s="47" t="str">
        <f t="shared" si="490"/>
        <v>03</v>
      </c>
      <c r="CA87" s="47" t="str">
        <f t="shared" si="491"/>
        <v>48</v>
      </c>
      <c r="CB87" s="48" t="s">
        <v>1376</v>
      </c>
      <c r="CC87" s="49" t="str">
        <f t="shared" si="492"/>
        <v>13:03:48</v>
      </c>
      <c r="CD87" s="107">
        <f t="shared" si="493"/>
        <v>4.0208333333333401E-2</v>
      </c>
      <c r="CE87" s="366">
        <f t="shared" si="494"/>
        <v>4.4097222222221344E-3</v>
      </c>
      <c r="CF87" s="107">
        <f t="shared" si="495"/>
        <v>4.4618055555555536E-2</v>
      </c>
      <c r="CG87" s="52">
        <f t="shared" si="496"/>
        <v>20.725388601036268</v>
      </c>
      <c r="CH87" s="52">
        <f t="shared" si="497"/>
        <v>18.677042801556421</v>
      </c>
      <c r="CI87" s="108">
        <f t="shared" si="498"/>
        <v>0.56513888888888886</v>
      </c>
      <c r="CJ87" s="47" t="str">
        <f t="shared" si="499"/>
        <v>14</v>
      </c>
      <c r="CK87" s="47" t="str">
        <f t="shared" si="500"/>
        <v>30</v>
      </c>
      <c r="CL87" s="47" t="str">
        <f t="shared" si="501"/>
        <v>08</v>
      </c>
      <c r="CM87" s="48" t="s">
        <v>1377</v>
      </c>
      <c r="CN87" s="119" t="str">
        <f t="shared" si="502"/>
        <v>14:30:08</v>
      </c>
      <c r="CO87" s="47" t="str">
        <f t="shared" si="503"/>
        <v>14</v>
      </c>
      <c r="CP87" s="47" t="str">
        <f t="shared" si="504"/>
        <v>44</v>
      </c>
      <c r="CQ87" s="47" t="str">
        <f t="shared" si="505"/>
        <v>23</v>
      </c>
      <c r="CR87" s="48" t="s">
        <v>1378</v>
      </c>
      <c r="CS87" s="119" t="str">
        <f t="shared" si="506"/>
        <v>14:44:23</v>
      </c>
      <c r="CT87" s="107">
        <f t="shared" si="507"/>
        <v>3.9120370370370416E-2</v>
      </c>
      <c r="CU87" s="366">
        <f t="shared" si="508"/>
        <v>9.8958333333333259E-3</v>
      </c>
      <c r="CV87" s="107">
        <f t="shared" si="509"/>
        <v>4.9016203703703742E-2</v>
      </c>
      <c r="CW87" s="52">
        <f t="shared" si="510"/>
        <v>21.301775147928993</v>
      </c>
      <c r="CX87" s="52">
        <f t="shared" si="511"/>
        <v>17.001180637544273</v>
      </c>
      <c r="CY87" s="58"/>
      <c r="CZ87" s="121">
        <f t="shared" si="522"/>
        <v>20.46229632436529</v>
      </c>
      <c r="DA87" s="428">
        <f t="shared" si="523"/>
        <v>21.22850122850123</v>
      </c>
      <c r="DB87" s="61">
        <f t="shared" si="524"/>
        <v>0.11776620370370378</v>
      </c>
      <c r="DC87" s="61">
        <f t="shared" si="525"/>
        <v>0.12217592592592591</v>
      </c>
      <c r="DD87" s="6"/>
      <c r="DE87" s="123">
        <v>60</v>
      </c>
      <c r="DF87" s="64">
        <f t="shared" si="526"/>
        <v>2.8263888888888888</v>
      </c>
      <c r="DG87" s="64">
        <f t="shared" si="527"/>
        <v>2.9322222222222223</v>
      </c>
      <c r="DH87" s="16">
        <f t="shared" si="528"/>
        <v>175</v>
      </c>
      <c r="DI87" s="16">
        <f t="shared" si="529"/>
        <v>-20.3</v>
      </c>
      <c r="DJ87" s="65">
        <f t="shared" si="530"/>
        <v>214.7</v>
      </c>
      <c r="DK87" s="65">
        <f t="shared" si="531"/>
        <v>214.7</v>
      </c>
      <c r="DL87" s="65">
        <f t="shared" si="532"/>
        <v>214.7</v>
      </c>
      <c r="DM87" s="65">
        <f t="shared" si="533"/>
        <v>214.7</v>
      </c>
      <c r="DN87" s="65">
        <f t="shared" si="534"/>
        <v>214.7</v>
      </c>
      <c r="DO87" s="65">
        <f t="shared" si="535"/>
        <v>214.7</v>
      </c>
      <c r="DP87" s="65">
        <f t="shared" si="536"/>
        <v>214.7</v>
      </c>
      <c r="DQ87" s="65">
        <f t="shared" si="537"/>
        <v>214.7</v>
      </c>
      <c r="DR87" s="134">
        <f t="shared" si="538"/>
        <v>214.7</v>
      </c>
      <c r="DS87" s="66"/>
    </row>
    <row r="88" spans="1:123" s="67" customFormat="1">
      <c r="A88" s="212">
        <f t="shared" si="521"/>
        <v>7</v>
      </c>
      <c r="B88" s="80">
        <v>60</v>
      </c>
      <c r="C88" s="102">
        <v>290</v>
      </c>
      <c r="D88" s="103" t="s">
        <v>237</v>
      </c>
      <c r="E88" s="104" t="s">
        <v>1256</v>
      </c>
      <c r="F88" s="328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295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46">
        <v>0.4375</v>
      </c>
      <c r="BD88" s="47" t="str">
        <f t="shared" si="471"/>
        <v>11</v>
      </c>
      <c r="BE88" s="47" t="str">
        <f t="shared" si="472"/>
        <v>29</v>
      </c>
      <c r="BF88" s="47" t="str">
        <f t="shared" si="473"/>
        <v>10</v>
      </c>
      <c r="BG88" s="48" t="s">
        <v>1384</v>
      </c>
      <c r="BH88" s="49" t="str">
        <f t="shared" si="474"/>
        <v>11:29:10</v>
      </c>
      <c r="BI88" s="47" t="str">
        <f t="shared" si="475"/>
        <v>11</v>
      </c>
      <c r="BJ88" s="47" t="str">
        <f t="shared" si="476"/>
        <v>34</v>
      </c>
      <c r="BK88" s="47" t="str">
        <f t="shared" si="477"/>
        <v>25</v>
      </c>
      <c r="BL88" s="320">
        <v>113425</v>
      </c>
      <c r="BM88" s="49" t="str">
        <f t="shared" si="478"/>
        <v>11:34:25</v>
      </c>
      <c r="BN88" s="50">
        <f t="shared" si="479"/>
        <v>4.1087962962962965E-2</v>
      </c>
      <c r="BO88" s="57">
        <f t="shared" si="480"/>
        <v>3.6458333333333481E-3</v>
      </c>
      <c r="BP88" s="50">
        <f t="shared" si="481"/>
        <v>4.4733796296296313E-2</v>
      </c>
      <c r="BQ88" s="52">
        <f t="shared" si="482"/>
        <v>20.281690140845072</v>
      </c>
      <c r="BR88" s="52">
        <f t="shared" si="483"/>
        <v>18.628719275549805</v>
      </c>
      <c r="BS88" s="106">
        <f t="shared" si="484"/>
        <v>0.50306712962962963</v>
      </c>
      <c r="BT88" s="47" t="str">
        <f t="shared" si="485"/>
        <v>13</v>
      </c>
      <c r="BU88" s="47" t="str">
        <f t="shared" si="486"/>
        <v>05</v>
      </c>
      <c r="BV88" s="47" t="str">
        <f t="shared" si="487"/>
        <v>32</v>
      </c>
      <c r="BW88" s="48" t="s">
        <v>1385</v>
      </c>
      <c r="BX88" s="49" t="str">
        <f t="shared" si="488"/>
        <v>13:05:32</v>
      </c>
      <c r="BY88" s="47" t="str">
        <f t="shared" si="489"/>
        <v>13</v>
      </c>
      <c r="BZ88" s="47" t="str">
        <f t="shared" si="490"/>
        <v>09</v>
      </c>
      <c r="CA88" s="47" t="str">
        <f t="shared" si="491"/>
        <v>49</v>
      </c>
      <c r="CB88" s="48" t="s">
        <v>1386</v>
      </c>
      <c r="CC88" s="49" t="str">
        <f t="shared" si="492"/>
        <v>13:09:49</v>
      </c>
      <c r="CD88" s="107">
        <f t="shared" si="493"/>
        <v>4.2442129629629677E-2</v>
      </c>
      <c r="CE88" s="366">
        <f t="shared" si="494"/>
        <v>2.9745370370369839E-3</v>
      </c>
      <c r="CF88" s="107">
        <f t="shared" si="495"/>
        <v>4.5416666666666661E-2</v>
      </c>
      <c r="CG88" s="52">
        <f t="shared" si="496"/>
        <v>19.634578674665939</v>
      </c>
      <c r="CH88" s="52">
        <f t="shared" si="497"/>
        <v>18.348623853211013</v>
      </c>
      <c r="CI88" s="108">
        <f t="shared" si="498"/>
        <v>0.56931712962962966</v>
      </c>
      <c r="CJ88" s="47" t="str">
        <f t="shared" si="499"/>
        <v>14</v>
      </c>
      <c r="CK88" s="47" t="str">
        <f t="shared" si="500"/>
        <v>40</v>
      </c>
      <c r="CL88" s="47" t="str">
        <f t="shared" si="501"/>
        <v>21</v>
      </c>
      <c r="CM88" s="48" t="s">
        <v>1387</v>
      </c>
      <c r="CN88" s="119" t="str">
        <f t="shared" si="502"/>
        <v>14:40:21</v>
      </c>
      <c r="CO88" s="47" t="str">
        <f t="shared" si="503"/>
        <v>14</v>
      </c>
      <c r="CP88" s="47" t="str">
        <f t="shared" si="504"/>
        <v>50</v>
      </c>
      <c r="CQ88" s="47" t="str">
        <f t="shared" si="505"/>
        <v>14</v>
      </c>
      <c r="CR88" s="48" t="s">
        <v>1388</v>
      </c>
      <c r="CS88" s="119" t="str">
        <f t="shared" si="506"/>
        <v>14:50:14</v>
      </c>
      <c r="CT88" s="107">
        <f t="shared" si="507"/>
        <v>4.2037037037036984E-2</v>
      </c>
      <c r="CU88" s="366">
        <f t="shared" si="508"/>
        <v>6.8634259259259256E-3</v>
      </c>
      <c r="CV88" s="107">
        <f t="shared" si="509"/>
        <v>4.890046296296291E-2</v>
      </c>
      <c r="CW88" s="52">
        <f t="shared" si="510"/>
        <v>19.823788546255507</v>
      </c>
      <c r="CX88" s="52">
        <f t="shared" si="511"/>
        <v>17.041420118343193</v>
      </c>
      <c r="CY88" s="58"/>
      <c r="CZ88" s="121">
        <f t="shared" si="522"/>
        <v>19.448946515397083</v>
      </c>
      <c r="DA88" s="428">
        <f t="shared" si="523"/>
        <v>19.909669093925707</v>
      </c>
      <c r="DB88" s="61">
        <f t="shared" si="524"/>
        <v>0.12556712962962963</v>
      </c>
      <c r="DC88" s="61">
        <f t="shared" si="525"/>
        <v>0.12854166666666661</v>
      </c>
      <c r="DD88" s="6"/>
      <c r="DE88" s="123">
        <v>60</v>
      </c>
      <c r="DF88" s="64">
        <f t="shared" si="526"/>
        <v>3.013611111111111</v>
      </c>
      <c r="DG88" s="64">
        <f t="shared" si="527"/>
        <v>3.085</v>
      </c>
      <c r="DH88" s="16">
        <f t="shared" si="528"/>
        <v>170</v>
      </c>
      <c r="DI88" s="16">
        <f t="shared" si="529"/>
        <v>-26.15</v>
      </c>
      <c r="DJ88" s="65">
        <f t="shared" si="530"/>
        <v>203.85</v>
      </c>
      <c r="DK88" s="65">
        <f t="shared" si="531"/>
        <v>203.85</v>
      </c>
      <c r="DL88" s="65">
        <f t="shared" si="532"/>
        <v>203.85</v>
      </c>
      <c r="DM88" s="65">
        <f t="shared" si="533"/>
        <v>203.85</v>
      </c>
      <c r="DN88" s="65">
        <f t="shared" si="534"/>
        <v>203.85</v>
      </c>
      <c r="DO88" s="65">
        <f t="shared" si="535"/>
        <v>203.85</v>
      </c>
      <c r="DP88" s="65">
        <f t="shared" si="536"/>
        <v>203.85</v>
      </c>
      <c r="DQ88" s="65">
        <f t="shared" si="537"/>
        <v>203.85</v>
      </c>
      <c r="DR88" s="134">
        <f t="shared" si="538"/>
        <v>203.84999999999997</v>
      </c>
      <c r="DS88" s="66"/>
    </row>
    <row r="89" spans="1:123" s="67" customFormat="1">
      <c r="A89" s="212">
        <f t="shared" si="521"/>
        <v>8</v>
      </c>
      <c r="B89" s="80">
        <v>60</v>
      </c>
      <c r="C89" s="102">
        <v>228</v>
      </c>
      <c r="D89" s="103" t="s">
        <v>416</v>
      </c>
      <c r="E89" s="104" t="s">
        <v>417</v>
      </c>
      <c r="F89" s="328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295"/>
      <c r="AG89" s="117"/>
      <c r="AH89" s="117"/>
      <c r="AI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X89" s="117"/>
      <c r="AY89" s="117"/>
      <c r="AZ89" s="117"/>
      <c r="BA89" s="117"/>
      <c r="BB89" s="117"/>
      <c r="BC89" s="46">
        <v>0.4375</v>
      </c>
      <c r="BD89" s="47" t="str">
        <f t="shared" si="471"/>
        <v>11</v>
      </c>
      <c r="BE89" s="47" t="str">
        <f t="shared" si="472"/>
        <v>23</v>
      </c>
      <c r="BF89" s="47" t="str">
        <f t="shared" si="473"/>
        <v>20</v>
      </c>
      <c r="BG89" s="48" t="s">
        <v>1379</v>
      </c>
      <c r="BH89" s="49" t="str">
        <f t="shared" si="474"/>
        <v>11:23:20</v>
      </c>
      <c r="BI89" s="47" t="str">
        <f t="shared" si="475"/>
        <v>11</v>
      </c>
      <c r="BJ89" s="47" t="str">
        <f t="shared" si="476"/>
        <v>32</v>
      </c>
      <c r="BK89" s="47" t="str">
        <f t="shared" si="477"/>
        <v>30</v>
      </c>
      <c r="BL89" s="320">
        <v>113230</v>
      </c>
      <c r="BM89" s="49" t="str">
        <f t="shared" si="478"/>
        <v>11:32:30</v>
      </c>
      <c r="BN89" s="50">
        <f t="shared" si="479"/>
        <v>3.7037037037037035E-2</v>
      </c>
      <c r="BO89" s="57">
        <f t="shared" si="480"/>
        <v>6.3657407407406996E-3</v>
      </c>
      <c r="BP89" s="50">
        <f t="shared" si="481"/>
        <v>4.3402777777777735E-2</v>
      </c>
      <c r="BQ89" s="52">
        <f t="shared" si="482"/>
        <v>22.5</v>
      </c>
      <c r="BR89" s="52">
        <f t="shared" si="483"/>
        <v>19.2</v>
      </c>
      <c r="BS89" s="106">
        <f t="shared" si="484"/>
        <v>0.50173611111111105</v>
      </c>
      <c r="BT89" s="47" t="str">
        <f t="shared" si="485"/>
        <v>13</v>
      </c>
      <c r="BU89" s="47" t="str">
        <f t="shared" si="486"/>
        <v>00</v>
      </c>
      <c r="BV89" s="47" t="str">
        <f t="shared" si="487"/>
        <v>30</v>
      </c>
      <c r="BW89" s="48" t="s">
        <v>1380</v>
      </c>
      <c r="BX89" s="49" t="str">
        <f t="shared" si="488"/>
        <v>13:00:30</v>
      </c>
      <c r="BY89" s="47" t="str">
        <f t="shared" si="489"/>
        <v>13</v>
      </c>
      <c r="BZ89" s="47" t="str">
        <f t="shared" si="490"/>
        <v>10</v>
      </c>
      <c r="CA89" s="47" t="str">
        <f t="shared" si="491"/>
        <v>15</v>
      </c>
      <c r="CB89" s="48" t="s">
        <v>1381</v>
      </c>
      <c r="CC89" s="49" t="str">
        <f t="shared" si="492"/>
        <v>13:10:15</v>
      </c>
      <c r="CD89" s="107">
        <f t="shared" si="493"/>
        <v>4.0277777777777857E-2</v>
      </c>
      <c r="CE89" s="366">
        <f t="shared" si="494"/>
        <v>6.7708333333332815E-3</v>
      </c>
      <c r="CF89" s="107">
        <f t="shared" si="495"/>
        <v>4.7048611111111138E-2</v>
      </c>
      <c r="CG89" s="52">
        <f t="shared" si="496"/>
        <v>20.689655172413794</v>
      </c>
      <c r="CH89" s="52">
        <f t="shared" si="497"/>
        <v>17.712177121771219</v>
      </c>
      <c r="CI89" s="108">
        <f t="shared" si="498"/>
        <v>0.56961805555555556</v>
      </c>
      <c r="CJ89" s="47" t="str">
        <f t="shared" si="499"/>
        <v>14</v>
      </c>
      <c r="CK89" s="47" t="str">
        <f t="shared" si="500"/>
        <v>43</v>
      </c>
      <c r="CL89" s="47" t="str">
        <f t="shared" si="501"/>
        <v>02</v>
      </c>
      <c r="CM89" s="48" t="s">
        <v>1382</v>
      </c>
      <c r="CN89" s="119" t="str">
        <f t="shared" si="502"/>
        <v>14:43:02</v>
      </c>
      <c r="CO89" s="47" t="str">
        <f t="shared" si="503"/>
        <v>14</v>
      </c>
      <c r="CP89" s="47" t="str">
        <f t="shared" si="504"/>
        <v>53</v>
      </c>
      <c r="CQ89" s="47" t="str">
        <f t="shared" si="505"/>
        <v>04</v>
      </c>
      <c r="CR89" s="48" t="s">
        <v>1383</v>
      </c>
      <c r="CS89" s="119" t="str">
        <f t="shared" si="506"/>
        <v>14:53:04</v>
      </c>
      <c r="CT89" s="107">
        <f t="shared" si="507"/>
        <v>4.3599537037037006E-2</v>
      </c>
      <c r="CU89" s="366">
        <f t="shared" si="508"/>
        <v>6.9675925925926085E-3</v>
      </c>
      <c r="CV89" s="107">
        <f t="shared" si="509"/>
        <v>5.0567129629629615E-2</v>
      </c>
      <c r="CW89" s="52">
        <f t="shared" si="510"/>
        <v>19.113352800637109</v>
      </c>
      <c r="CX89" s="52">
        <f t="shared" si="511"/>
        <v>16.479743648432137</v>
      </c>
      <c r="CY89" s="58"/>
      <c r="CZ89" s="121">
        <f t="shared" si="522"/>
        <v>19.579405366207396</v>
      </c>
      <c r="DA89" s="428">
        <f t="shared" si="523"/>
        <v>20.675792093423951</v>
      </c>
      <c r="DB89" s="61">
        <f t="shared" si="524"/>
        <v>0.1209143518518519</v>
      </c>
      <c r="DC89" s="61">
        <f t="shared" si="525"/>
        <v>0.12768518518518518</v>
      </c>
      <c r="DD89" s="6"/>
      <c r="DE89" s="123">
        <v>60</v>
      </c>
      <c r="DF89" s="64">
        <f t="shared" si="526"/>
        <v>2.9019444444444442</v>
      </c>
      <c r="DG89" s="64">
        <f t="shared" si="527"/>
        <v>3.0644444444444443</v>
      </c>
      <c r="DH89" s="16">
        <f t="shared" si="528"/>
        <v>165</v>
      </c>
      <c r="DI89" s="16">
        <f t="shared" si="529"/>
        <v>-28.983333333333334</v>
      </c>
      <c r="DJ89" s="65">
        <f t="shared" si="530"/>
        <v>196.01666666666665</v>
      </c>
      <c r="DK89" s="65">
        <f t="shared" si="531"/>
        <v>196.01666666666665</v>
      </c>
      <c r="DL89" s="65">
        <f t="shared" si="532"/>
        <v>196.01666666666665</v>
      </c>
      <c r="DM89" s="65">
        <f t="shared" si="533"/>
        <v>196.01666666666665</v>
      </c>
      <c r="DN89" s="65">
        <f t="shared" si="534"/>
        <v>196.01666666666665</v>
      </c>
      <c r="DO89" s="65">
        <f t="shared" si="535"/>
        <v>196.01666666666665</v>
      </c>
      <c r="DP89" s="65">
        <f t="shared" si="536"/>
        <v>196.01666666666665</v>
      </c>
      <c r="DQ89" s="65">
        <f t="shared" si="537"/>
        <v>196.01666666666665</v>
      </c>
      <c r="DR89" s="134">
        <f t="shared" si="538"/>
        <v>196.01666666666665</v>
      </c>
      <c r="DS89" s="66"/>
    </row>
    <row r="90" spans="1:123" s="355" customFormat="1">
      <c r="A90" s="212">
        <f t="shared" si="521"/>
        <v>9</v>
      </c>
      <c r="B90" s="80">
        <v>60</v>
      </c>
      <c r="C90" s="102">
        <v>209</v>
      </c>
      <c r="D90" s="103" t="s">
        <v>333</v>
      </c>
      <c r="E90" s="104" t="s">
        <v>408</v>
      </c>
      <c r="F90" s="328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87"/>
      <c r="AG90" s="335"/>
      <c r="AH90" s="335"/>
      <c r="AI90" s="335"/>
      <c r="AJ90" s="335"/>
      <c r="AK90" s="335"/>
      <c r="AL90" s="335"/>
      <c r="AM90" s="335"/>
      <c r="AN90" s="335"/>
      <c r="AO90" s="335"/>
      <c r="AP90" s="335"/>
      <c r="AQ90" s="335"/>
      <c r="AR90" s="335"/>
      <c r="AS90" s="335"/>
      <c r="AT90" s="335"/>
      <c r="AU90" s="335"/>
      <c r="AV90" s="335"/>
      <c r="AW90" s="335"/>
      <c r="AX90" s="335"/>
      <c r="AY90" s="335"/>
      <c r="AZ90" s="335"/>
      <c r="BA90" s="335"/>
      <c r="BB90" s="335"/>
      <c r="BC90" s="46">
        <v>0.4375</v>
      </c>
      <c r="BD90" s="47" t="str">
        <f t="shared" si="471"/>
        <v>11</v>
      </c>
      <c r="BE90" s="47" t="str">
        <f t="shared" si="472"/>
        <v>26</v>
      </c>
      <c r="BF90" s="47" t="str">
        <f t="shared" si="473"/>
        <v>52</v>
      </c>
      <c r="BG90" s="48" t="s">
        <v>1389</v>
      </c>
      <c r="BH90" s="49" t="str">
        <f t="shared" si="474"/>
        <v>11:26:52</v>
      </c>
      <c r="BI90" s="47" t="str">
        <f t="shared" si="475"/>
        <v>11</v>
      </c>
      <c r="BJ90" s="47" t="str">
        <f t="shared" si="476"/>
        <v>33</v>
      </c>
      <c r="BK90" s="47" t="str">
        <f t="shared" si="477"/>
        <v>30</v>
      </c>
      <c r="BL90" s="320">
        <v>113330</v>
      </c>
      <c r="BM90" s="49" t="str">
        <f t="shared" si="478"/>
        <v>11:33:30</v>
      </c>
      <c r="BN90" s="50">
        <f t="shared" si="479"/>
        <v>3.9490740740740771E-2</v>
      </c>
      <c r="BO90" s="57">
        <f t="shared" si="480"/>
        <v>4.6064814814814614E-3</v>
      </c>
      <c r="BP90" s="50">
        <f t="shared" si="481"/>
        <v>4.4097222222222232E-2</v>
      </c>
      <c r="BQ90" s="52">
        <f t="shared" si="482"/>
        <v>21.101992966002342</v>
      </c>
      <c r="BR90" s="52">
        <f t="shared" si="483"/>
        <v>18.897637795275589</v>
      </c>
      <c r="BS90" s="106">
        <f t="shared" si="484"/>
        <v>0.5024305555555556</v>
      </c>
      <c r="BT90" s="47" t="str">
        <f t="shared" si="485"/>
        <v>13</v>
      </c>
      <c r="BU90" s="47" t="str">
        <f t="shared" si="486"/>
        <v>05</v>
      </c>
      <c r="BV90" s="47" t="str">
        <f t="shared" si="487"/>
        <v>19</v>
      </c>
      <c r="BW90" s="48" t="s">
        <v>1390</v>
      </c>
      <c r="BX90" s="49" t="str">
        <f t="shared" si="488"/>
        <v>13:05:19</v>
      </c>
      <c r="BY90" s="47" t="str">
        <f t="shared" si="489"/>
        <v>13</v>
      </c>
      <c r="BZ90" s="47" t="str">
        <f t="shared" si="490"/>
        <v>12</v>
      </c>
      <c r="CA90" s="47" t="str">
        <f t="shared" si="491"/>
        <v>03</v>
      </c>
      <c r="CB90" s="48" t="s">
        <v>1391</v>
      </c>
      <c r="CC90" s="49" t="str">
        <f t="shared" si="492"/>
        <v>13:12:03</v>
      </c>
      <c r="CD90" s="107">
        <f t="shared" si="493"/>
        <v>4.2928240740740753E-2</v>
      </c>
      <c r="CE90" s="366">
        <f t="shared" si="494"/>
        <v>4.6759259259259167E-3</v>
      </c>
      <c r="CF90" s="107">
        <f t="shared" si="495"/>
        <v>4.760416666666667E-2</v>
      </c>
      <c r="CG90" s="52">
        <f t="shared" si="496"/>
        <v>19.412240496090593</v>
      </c>
      <c r="CH90" s="52">
        <f t="shared" si="497"/>
        <v>17.505470459518598</v>
      </c>
      <c r="CI90" s="108">
        <f t="shared" si="498"/>
        <v>0.57086805555555564</v>
      </c>
      <c r="CJ90" s="47" t="str">
        <f t="shared" si="499"/>
        <v>14</v>
      </c>
      <c r="CK90" s="47" t="str">
        <f t="shared" si="500"/>
        <v>43</v>
      </c>
      <c r="CL90" s="47" t="str">
        <f t="shared" si="501"/>
        <v>27</v>
      </c>
      <c r="CM90" s="48" t="s">
        <v>1392</v>
      </c>
      <c r="CN90" s="119" t="str">
        <f t="shared" si="502"/>
        <v>14:43:27</v>
      </c>
      <c r="CO90" s="47" t="str">
        <f t="shared" si="503"/>
        <v>14</v>
      </c>
      <c r="CP90" s="47" t="str">
        <f t="shared" si="504"/>
        <v>53</v>
      </c>
      <c r="CQ90" s="47" t="str">
        <f t="shared" si="505"/>
        <v>30</v>
      </c>
      <c r="CR90" s="48" t="s">
        <v>1393</v>
      </c>
      <c r="CS90" s="119" t="str">
        <f t="shared" si="506"/>
        <v>14:53:30</v>
      </c>
      <c r="CT90" s="107">
        <f t="shared" si="507"/>
        <v>4.2638888888888782E-2</v>
      </c>
      <c r="CU90" s="366">
        <f t="shared" si="508"/>
        <v>6.9791666666667584E-3</v>
      </c>
      <c r="CV90" s="107">
        <f t="shared" si="509"/>
        <v>4.961805555555554E-2</v>
      </c>
      <c r="CW90" s="52">
        <f t="shared" si="510"/>
        <v>19.54397394136808</v>
      </c>
      <c r="CX90" s="52">
        <f t="shared" si="511"/>
        <v>16.794961511546536</v>
      </c>
      <c r="CY90" s="58"/>
      <c r="CZ90" s="121">
        <f t="shared" si="522"/>
        <v>19.270229280042823</v>
      </c>
      <c r="DA90" s="428">
        <f t="shared" si="523"/>
        <v>19.990745025451179</v>
      </c>
      <c r="DB90" s="61">
        <f t="shared" si="524"/>
        <v>0.12505787037037031</v>
      </c>
      <c r="DC90" s="61">
        <f t="shared" si="525"/>
        <v>0.12973379629629622</v>
      </c>
      <c r="DD90" s="6"/>
      <c r="DE90" s="123">
        <v>60</v>
      </c>
      <c r="DF90" s="64">
        <f t="shared" si="526"/>
        <v>3.0013888888888891</v>
      </c>
      <c r="DG90" s="64">
        <f t="shared" si="527"/>
        <v>3.1136111111111111</v>
      </c>
      <c r="DH90" s="16">
        <f t="shared" si="528"/>
        <v>160</v>
      </c>
      <c r="DI90" s="16">
        <f t="shared" si="529"/>
        <v>-29.416666666666668</v>
      </c>
      <c r="DJ90" s="65">
        <f t="shared" si="530"/>
        <v>190.58333333333334</v>
      </c>
      <c r="DK90" s="65">
        <f t="shared" si="531"/>
        <v>190.58333333333334</v>
      </c>
      <c r="DL90" s="65">
        <f t="shared" si="532"/>
        <v>190.58333333333334</v>
      </c>
      <c r="DM90" s="65">
        <f t="shared" si="533"/>
        <v>190.58333333333334</v>
      </c>
      <c r="DN90" s="65">
        <f t="shared" si="534"/>
        <v>190.58333333333334</v>
      </c>
      <c r="DO90" s="65">
        <f t="shared" si="535"/>
        <v>190.58333333333334</v>
      </c>
      <c r="DP90" s="65">
        <f t="shared" si="536"/>
        <v>190.58333333333334</v>
      </c>
      <c r="DQ90" s="65">
        <f t="shared" si="537"/>
        <v>190.58333333333334</v>
      </c>
      <c r="DR90" s="134">
        <f t="shared" si="538"/>
        <v>190.58333333333337</v>
      </c>
    </row>
    <row r="91" spans="1:123" s="355" customFormat="1">
      <c r="A91" s="212">
        <f t="shared" si="521"/>
        <v>10</v>
      </c>
      <c r="B91" s="80">
        <v>60</v>
      </c>
      <c r="C91" s="624">
        <v>274</v>
      </c>
      <c r="D91" s="103" t="s">
        <v>610</v>
      </c>
      <c r="E91" s="104" t="s">
        <v>611</v>
      </c>
      <c r="F91" s="328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87"/>
      <c r="AG91" s="335"/>
      <c r="AH91" s="33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  <c r="AS91" s="335"/>
      <c r="AT91" s="335"/>
      <c r="AU91" s="335"/>
      <c r="AV91" s="335"/>
      <c r="AW91" s="335"/>
      <c r="AX91" s="335"/>
      <c r="AY91" s="335"/>
      <c r="AZ91" s="335"/>
      <c r="BA91" s="335"/>
      <c r="BB91" s="335"/>
      <c r="BC91" s="46">
        <v>0.4375</v>
      </c>
      <c r="BD91" s="47" t="str">
        <f t="shared" si="471"/>
        <v>11</v>
      </c>
      <c r="BE91" s="47" t="str">
        <f t="shared" si="472"/>
        <v>29</v>
      </c>
      <c r="BF91" s="47" t="str">
        <f t="shared" si="473"/>
        <v>46</v>
      </c>
      <c r="BG91" s="48" t="s">
        <v>1394</v>
      </c>
      <c r="BH91" s="49" t="str">
        <f t="shared" si="474"/>
        <v>11:29:46</v>
      </c>
      <c r="BI91" s="47" t="str">
        <f t="shared" si="475"/>
        <v>11</v>
      </c>
      <c r="BJ91" s="47" t="str">
        <f t="shared" si="476"/>
        <v>35</v>
      </c>
      <c r="BK91" s="47" t="str">
        <f t="shared" si="477"/>
        <v>30</v>
      </c>
      <c r="BL91" s="320">
        <v>113530</v>
      </c>
      <c r="BM91" s="49" t="str">
        <f t="shared" si="478"/>
        <v>11:35:30</v>
      </c>
      <c r="BN91" s="50">
        <f t="shared" si="479"/>
        <v>4.1504629629629586E-2</v>
      </c>
      <c r="BO91" s="57">
        <f t="shared" si="480"/>
        <v>3.9814814814815302E-3</v>
      </c>
      <c r="BP91" s="50">
        <f t="shared" si="481"/>
        <v>4.5486111111111116E-2</v>
      </c>
      <c r="BQ91" s="52">
        <f t="shared" si="482"/>
        <v>20.078081427774681</v>
      </c>
      <c r="BR91" s="52">
        <f t="shared" si="483"/>
        <v>18.320610687022903</v>
      </c>
      <c r="BS91" s="106">
        <f t="shared" si="484"/>
        <v>0.50381944444444449</v>
      </c>
      <c r="BT91" s="47" t="str">
        <f t="shared" si="485"/>
        <v>13</v>
      </c>
      <c r="BU91" s="47" t="str">
        <f t="shared" si="486"/>
        <v>09</v>
      </c>
      <c r="BV91" s="47" t="str">
        <f t="shared" si="487"/>
        <v>22</v>
      </c>
      <c r="BW91" s="48" t="s">
        <v>1395</v>
      </c>
      <c r="BX91" s="49" t="str">
        <f t="shared" si="488"/>
        <v>13:09:22</v>
      </c>
      <c r="BY91" s="47" t="str">
        <f t="shared" si="489"/>
        <v>13</v>
      </c>
      <c r="BZ91" s="47" t="str">
        <f t="shared" si="490"/>
        <v>16</v>
      </c>
      <c r="CA91" s="47" t="str">
        <f t="shared" si="491"/>
        <v>28</v>
      </c>
      <c r="CB91" s="48" t="s">
        <v>1396</v>
      </c>
      <c r="CC91" s="49" t="str">
        <f t="shared" si="492"/>
        <v>13:16:28</v>
      </c>
      <c r="CD91" s="107">
        <f t="shared" si="493"/>
        <v>4.4351851851851753E-2</v>
      </c>
      <c r="CE91" s="366">
        <f t="shared" si="494"/>
        <v>4.9305555555556602E-3</v>
      </c>
      <c r="CF91" s="107">
        <f t="shared" si="495"/>
        <v>4.9282407407407414E-2</v>
      </c>
      <c r="CG91" s="52">
        <f t="shared" si="496"/>
        <v>18.789144050104383</v>
      </c>
      <c r="CH91" s="52">
        <f t="shared" si="497"/>
        <v>16.909347111319867</v>
      </c>
      <c r="CI91" s="108">
        <f t="shared" si="498"/>
        <v>0.57393518518518527</v>
      </c>
      <c r="CJ91" s="47" t="str">
        <f t="shared" si="499"/>
        <v>14</v>
      </c>
      <c r="CK91" s="47" t="str">
        <f t="shared" si="500"/>
        <v>44</v>
      </c>
      <c r="CL91" s="47" t="str">
        <f t="shared" si="501"/>
        <v>42</v>
      </c>
      <c r="CM91" s="48" t="s">
        <v>1397</v>
      </c>
      <c r="CN91" s="119" t="str">
        <f t="shared" si="502"/>
        <v>14:44:42</v>
      </c>
      <c r="CO91" s="47" t="str">
        <f t="shared" si="503"/>
        <v>14</v>
      </c>
      <c r="CP91" s="47" t="str">
        <f t="shared" si="504"/>
        <v>57</v>
      </c>
      <c r="CQ91" s="47" t="str">
        <f t="shared" si="505"/>
        <v>09</v>
      </c>
      <c r="CR91" s="48" t="s">
        <v>1398</v>
      </c>
      <c r="CS91" s="119" t="str">
        <f t="shared" si="506"/>
        <v>14:57:09</v>
      </c>
      <c r="CT91" s="107">
        <f t="shared" si="507"/>
        <v>4.0439814814814734E-2</v>
      </c>
      <c r="CU91" s="366">
        <f t="shared" si="508"/>
        <v>8.6458333333333526E-3</v>
      </c>
      <c r="CV91" s="107">
        <f t="shared" si="509"/>
        <v>4.9085648148148087E-2</v>
      </c>
      <c r="CW91" s="52">
        <f t="shared" si="510"/>
        <v>20.606754436176303</v>
      </c>
      <c r="CX91" s="52">
        <f t="shared" si="511"/>
        <v>16.977128035840604</v>
      </c>
      <c r="CY91" s="58"/>
      <c r="CZ91" s="121">
        <f t="shared" si="522"/>
        <v>19.050979008643502</v>
      </c>
      <c r="DA91" s="428">
        <f t="shared" si="523"/>
        <v>19.794721407624632</v>
      </c>
      <c r="DB91" s="61">
        <f t="shared" si="524"/>
        <v>0.12629629629629607</v>
      </c>
      <c r="DC91" s="61">
        <f t="shared" si="525"/>
        <v>0.13122685185185173</v>
      </c>
      <c r="DD91" s="6"/>
      <c r="DE91" s="123">
        <v>60</v>
      </c>
      <c r="DF91" s="64">
        <f t="shared" si="526"/>
        <v>3.0311111111111111</v>
      </c>
      <c r="DG91" s="64">
        <f t="shared" si="527"/>
        <v>3.1494444444444443</v>
      </c>
      <c r="DH91" s="16">
        <f t="shared" si="528"/>
        <v>155</v>
      </c>
      <c r="DI91" s="16">
        <f t="shared" si="529"/>
        <v>-33.06666666666667</v>
      </c>
      <c r="DJ91" s="65">
        <f t="shared" si="530"/>
        <v>181.93333333333334</v>
      </c>
      <c r="DK91" s="65">
        <f t="shared" si="531"/>
        <v>181.93333333333334</v>
      </c>
      <c r="DL91" s="65">
        <f t="shared" si="532"/>
        <v>181.93333333333334</v>
      </c>
      <c r="DM91" s="65">
        <f t="shared" si="533"/>
        <v>181.93333333333334</v>
      </c>
      <c r="DN91" s="65">
        <f t="shared" si="534"/>
        <v>181.93333333333334</v>
      </c>
      <c r="DO91" s="65">
        <f t="shared" si="535"/>
        <v>181.93333333333334</v>
      </c>
      <c r="DP91" s="65">
        <f t="shared" si="536"/>
        <v>181.93333333333334</v>
      </c>
      <c r="DQ91" s="65">
        <f t="shared" si="537"/>
        <v>181.93333333333334</v>
      </c>
      <c r="DR91" s="134">
        <f t="shared" si="538"/>
        <v>181.93333333333334</v>
      </c>
    </row>
    <row r="92" spans="1:123" s="67" customFormat="1">
      <c r="A92" s="212">
        <f t="shared" si="521"/>
        <v>11</v>
      </c>
      <c r="B92" s="80">
        <v>60</v>
      </c>
      <c r="C92" s="102">
        <v>245</v>
      </c>
      <c r="D92" s="103" t="s">
        <v>1155</v>
      </c>
      <c r="E92" s="104" t="s">
        <v>1262</v>
      </c>
      <c r="F92" s="328"/>
      <c r="G92" s="335"/>
      <c r="H92" s="335"/>
      <c r="I92" s="335"/>
      <c r="J92" s="335"/>
      <c r="K92" s="335"/>
      <c r="L92" s="335"/>
      <c r="M92" s="335"/>
      <c r="N92" s="335"/>
      <c r="O92" s="335"/>
      <c r="P92" s="335"/>
      <c r="Q92" s="335"/>
      <c r="R92" s="335"/>
      <c r="S92" s="335"/>
      <c r="T92" s="335"/>
      <c r="U92" s="335"/>
      <c r="V92" s="335"/>
      <c r="W92" s="335"/>
      <c r="X92" s="335"/>
      <c r="Y92" s="335"/>
      <c r="Z92" s="335"/>
      <c r="AA92" s="335"/>
      <c r="AB92" s="335"/>
      <c r="AC92" s="335"/>
      <c r="AD92" s="335"/>
      <c r="AE92" s="335"/>
      <c r="AF92" s="387"/>
      <c r="AG92" s="335"/>
      <c r="AH92" s="335"/>
      <c r="AI92" s="335"/>
      <c r="AJ92" s="335"/>
      <c r="AK92" s="335"/>
      <c r="AL92" s="335"/>
      <c r="AM92" s="335"/>
      <c r="AN92" s="335"/>
      <c r="AO92" s="335"/>
      <c r="AP92" s="335"/>
      <c r="AQ92" s="335"/>
      <c r="AR92" s="335"/>
      <c r="AS92" s="335"/>
      <c r="AT92" s="335"/>
      <c r="AU92" s="335"/>
      <c r="AV92" s="335"/>
      <c r="AW92" s="335"/>
      <c r="AX92" s="335"/>
      <c r="AY92" s="335"/>
      <c r="AZ92" s="335"/>
      <c r="BA92" s="335"/>
      <c r="BB92" s="335"/>
      <c r="BC92" s="46">
        <v>0.4375</v>
      </c>
      <c r="BD92" s="47" t="str">
        <f t="shared" si="471"/>
        <v>11</v>
      </c>
      <c r="BE92" s="47" t="str">
        <f t="shared" si="472"/>
        <v>39</v>
      </c>
      <c r="BF92" s="47" t="str">
        <f t="shared" si="473"/>
        <v>50</v>
      </c>
      <c r="BG92" s="48" t="s">
        <v>1399</v>
      </c>
      <c r="BH92" s="49" t="str">
        <f t="shared" si="474"/>
        <v>11:39:50</v>
      </c>
      <c r="BI92" s="47" t="str">
        <f t="shared" si="475"/>
        <v>11</v>
      </c>
      <c r="BJ92" s="47" t="str">
        <f t="shared" si="476"/>
        <v>46</v>
      </c>
      <c r="BK92" s="47" t="str">
        <f t="shared" si="477"/>
        <v>38</v>
      </c>
      <c r="BL92" s="320">
        <v>114638</v>
      </c>
      <c r="BM92" s="49" t="str">
        <f t="shared" si="478"/>
        <v>11:46:38</v>
      </c>
      <c r="BN92" s="50">
        <f t="shared" si="479"/>
        <v>4.8495370370370383E-2</v>
      </c>
      <c r="BO92" s="57">
        <f t="shared" si="480"/>
        <v>4.7222222222222388E-3</v>
      </c>
      <c r="BP92" s="50">
        <f t="shared" si="481"/>
        <v>5.3217592592592622E-2</v>
      </c>
      <c r="BQ92" s="52">
        <f t="shared" si="482"/>
        <v>17.183770883054894</v>
      </c>
      <c r="BR92" s="52">
        <f t="shared" si="483"/>
        <v>15.658982166159198</v>
      </c>
      <c r="BS92" s="106">
        <f t="shared" si="484"/>
        <v>0.51155092592592599</v>
      </c>
      <c r="BT92" s="47" t="str">
        <f t="shared" si="485"/>
        <v>13</v>
      </c>
      <c r="BU92" s="47" t="str">
        <f t="shared" si="486"/>
        <v>28</v>
      </c>
      <c r="BV92" s="47" t="str">
        <f t="shared" si="487"/>
        <v>29</v>
      </c>
      <c r="BW92" s="48" t="s">
        <v>1400</v>
      </c>
      <c r="BX92" s="49" t="str">
        <f t="shared" si="488"/>
        <v>13:28:29</v>
      </c>
      <c r="BY92" s="47" t="str">
        <f t="shared" si="489"/>
        <v>13</v>
      </c>
      <c r="BZ92" s="47" t="str">
        <f t="shared" si="490"/>
        <v>34</v>
      </c>
      <c r="CA92" s="47" t="str">
        <f t="shared" si="491"/>
        <v>30</v>
      </c>
      <c r="CB92" s="48" t="s">
        <v>1401</v>
      </c>
      <c r="CC92" s="49" t="str">
        <f t="shared" si="492"/>
        <v>13:34:30</v>
      </c>
      <c r="CD92" s="107">
        <f t="shared" si="493"/>
        <v>4.989583333333325E-2</v>
      </c>
      <c r="CE92" s="366">
        <f t="shared" si="494"/>
        <v>4.1782407407406907E-3</v>
      </c>
      <c r="CF92" s="107">
        <f t="shared" si="495"/>
        <v>5.4074074074073941E-2</v>
      </c>
      <c r="CG92" s="52">
        <f t="shared" si="496"/>
        <v>16.701461377870565</v>
      </c>
      <c r="CH92" s="52">
        <f t="shared" si="497"/>
        <v>15.41095890410959</v>
      </c>
      <c r="CI92" s="108">
        <f t="shared" si="498"/>
        <v>0.5864583333333333</v>
      </c>
      <c r="CJ92" s="47" t="str">
        <f t="shared" si="499"/>
        <v>15</v>
      </c>
      <c r="CK92" s="47" t="str">
        <f t="shared" si="500"/>
        <v>03</v>
      </c>
      <c r="CL92" s="47" t="str">
        <f t="shared" si="501"/>
        <v>13</v>
      </c>
      <c r="CM92" s="48" t="s">
        <v>1402</v>
      </c>
      <c r="CN92" s="119" t="str">
        <f t="shared" si="502"/>
        <v>15:03:13</v>
      </c>
      <c r="CO92" s="47" t="str">
        <f t="shared" si="503"/>
        <v>15</v>
      </c>
      <c r="CP92" s="47" t="str">
        <f t="shared" si="504"/>
        <v>12</v>
      </c>
      <c r="CQ92" s="47" t="str">
        <f t="shared" si="505"/>
        <v>14</v>
      </c>
      <c r="CR92" s="48" t="s">
        <v>1403</v>
      </c>
      <c r="CS92" s="119" t="str">
        <f t="shared" si="506"/>
        <v>15:12:14</v>
      </c>
      <c r="CT92" s="107">
        <f t="shared" si="507"/>
        <v>4.0775462962962972E-2</v>
      </c>
      <c r="CU92" s="366">
        <f t="shared" si="508"/>
        <v>6.2615740740741277E-3</v>
      </c>
      <c r="CV92" s="107">
        <f t="shared" si="509"/>
        <v>4.7037037037037099E-2</v>
      </c>
      <c r="CW92" s="52">
        <f t="shared" si="510"/>
        <v>20.437127448197558</v>
      </c>
      <c r="CX92" s="52">
        <f t="shared" si="511"/>
        <v>17.716535433070867</v>
      </c>
      <c r="CY92" s="58"/>
      <c r="CZ92" s="121">
        <f t="shared" si="522"/>
        <v>17.440452159870809</v>
      </c>
      <c r="DA92" s="428">
        <f t="shared" si="523"/>
        <v>17.964071856287422</v>
      </c>
      <c r="DB92" s="61">
        <f t="shared" si="524"/>
        <v>0.13916666666666661</v>
      </c>
      <c r="DC92" s="61">
        <f t="shared" si="525"/>
        <v>0.1433449074074073</v>
      </c>
      <c r="DD92" s="6"/>
      <c r="DE92" s="123">
        <v>60</v>
      </c>
      <c r="DF92" s="64">
        <f t="shared" si="526"/>
        <v>3.3400000000000003</v>
      </c>
      <c r="DG92" s="64">
        <f t="shared" si="527"/>
        <v>3.4402777777777782</v>
      </c>
      <c r="DH92" s="16">
        <f t="shared" si="528"/>
        <v>150</v>
      </c>
      <c r="DI92" s="16">
        <f t="shared" si="529"/>
        <v>-48.15</v>
      </c>
      <c r="DJ92" s="65">
        <f t="shared" si="530"/>
        <v>161.85</v>
      </c>
      <c r="DK92" s="65">
        <f t="shared" si="531"/>
        <v>161.85</v>
      </c>
      <c r="DL92" s="65">
        <f t="shared" si="532"/>
        <v>161.85</v>
      </c>
      <c r="DM92" s="65">
        <f t="shared" si="533"/>
        <v>161.85</v>
      </c>
      <c r="DN92" s="65">
        <f t="shared" si="534"/>
        <v>161.85</v>
      </c>
      <c r="DO92" s="65">
        <f t="shared" si="535"/>
        <v>161.85</v>
      </c>
      <c r="DP92" s="65">
        <f t="shared" si="536"/>
        <v>161.85</v>
      </c>
      <c r="DQ92" s="65">
        <f t="shared" si="537"/>
        <v>161.85</v>
      </c>
      <c r="DR92" s="134">
        <f t="shared" si="538"/>
        <v>161.85</v>
      </c>
      <c r="DS92" s="66"/>
    </row>
    <row r="93" spans="1:123" s="67" customFormat="1">
      <c r="A93" s="212">
        <f t="shared" si="521"/>
        <v>12</v>
      </c>
      <c r="B93" s="80">
        <v>60</v>
      </c>
      <c r="C93" s="102">
        <v>206</v>
      </c>
      <c r="D93" s="103" t="s">
        <v>1261</v>
      </c>
      <c r="E93" s="104" t="s">
        <v>1016</v>
      </c>
      <c r="F93" s="328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  <c r="S93" s="335"/>
      <c r="T93" s="335"/>
      <c r="U93" s="335"/>
      <c r="V93" s="335"/>
      <c r="W93" s="335"/>
      <c r="X93" s="335"/>
      <c r="Y93" s="335"/>
      <c r="Z93" s="335"/>
      <c r="AA93" s="335"/>
      <c r="AB93" s="335"/>
      <c r="AC93" s="335"/>
      <c r="AD93" s="335"/>
      <c r="AE93" s="335"/>
      <c r="AF93" s="387"/>
      <c r="AG93" s="335"/>
      <c r="AH93" s="335"/>
      <c r="AI93" s="335"/>
      <c r="AJ93" s="335"/>
      <c r="AK93" s="335"/>
      <c r="AL93" s="335"/>
      <c r="AM93" s="335"/>
      <c r="AN93" s="335"/>
      <c r="AO93" s="335"/>
      <c r="AP93" s="335"/>
      <c r="AQ93" s="335"/>
      <c r="AR93" s="335"/>
      <c r="AS93" s="335"/>
      <c r="AT93" s="335"/>
      <c r="AU93" s="335"/>
      <c r="AV93" s="335"/>
      <c r="AW93" s="335"/>
      <c r="AX93" s="335"/>
      <c r="AY93" s="335"/>
      <c r="AZ93" s="335"/>
      <c r="BA93" s="335"/>
      <c r="BB93" s="335"/>
      <c r="BC93" s="46">
        <v>0.4375</v>
      </c>
      <c r="BD93" s="47" t="str">
        <f t="shared" si="471"/>
        <v>11</v>
      </c>
      <c r="BE93" s="47" t="str">
        <f t="shared" si="472"/>
        <v>31</v>
      </c>
      <c r="BF93" s="47" t="str">
        <f t="shared" si="473"/>
        <v>35</v>
      </c>
      <c r="BG93" s="48" t="s">
        <v>1404</v>
      </c>
      <c r="BH93" s="49" t="str">
        <f t="shared" si="474"/>
        <v>11:31:35</v>
      </c>
      <c r="BI93" s="47" t="str">
        <f t="shared" si="475"/>
        <v>11</v>
      </c>
      <c r="BJ93" s="47" t="str">
        <f t="shared" si="476"/>
        <v>42</v>
      </c>
      <c r="BK93" s="47" t="str">
        <f t="shared" si="477"/>
        <v>01</v>
      </c>
      <c r="BL93" s="320">
        <v>114201</v>
      </c>
      <c r="BM93" s="49" t="str">
        <f t="shared" si="478"/>
        <v>11:42:01</v>
      </c>
      <c r="BN93" s="50">
        <f t="shared" si="479"/>
        <v>4.2766203703703709E-2</v>
      </c>
      <c r="BO93" s="57">
        <f t="shared" si="480"/>
        <v>7.2453703703703742E-3</v>
      </c>
      <c r="BP93" s="50">
        <f t="shared" si="481"/>
        <v>5.0011574074074083E-2</v>
      </c>
      <c r="BQ93" s="52">
        <f t="shared" si="482"/>
        <v>19.485791610284171</v>
      </c>
      <c r="BR93" s="52">
        <f t="shared" si="483"/>
        <v>16.662809534829901</v>
      </c>
      <c r="BS93" s="106">
        <f t="shared" si="484"/>
        <v>0.50834490740740745</v>
      </c>
      <c r="BT93" s="47" t="str">
        <f t="shared" si="485"/>
        <v>13</v>
      </c>
      <c r="BU93" s="47" t="str">
        <f t="shared" si="486"/>
        <v>22</v>
      </c>
      <c r="BV93" s="47" t="str">
        <f t="shared" si="487"/>
        <v>35</v>
      </c>
      <c r="BW93" s="48" t="s">
        <v>1405</v>
      </c>
      <c r="BX93" s="49" t="str">
        <f t="shared" si="488"/>
        <v>13:22:35</v>
      </c>
      <c r="BY93" s="47" t="str">
        <f t="shared" si="489"/>
        <v>13</v>
      </c>
      <c r="BZ93" s="47" t="str">
        <f t="shared" si="490"/>
        <v>32</v>
      </c>
      <c r="CA93" s="47" t="str">
        <f t="shared" si="491"/>
        <v>04</v>
      </c>
      <c r="CB93" s="48" t="s">
        <v>1406</v>
      </c>
      <c r="CC93" s="49" t="str">
        <f t="shared" si="492"/>
        <v>13:32:04</v>
      </c>
      <c r="CD93" s="107">
        <f t="shared" si="493"/>
        <v>4.9004629629629592E-2</v>
      </c>
      <c r="CE93" s="366">
        <f t="shared" si="494"/>
        <v>6.5856481481481044E-3</v>
      </c>
      <c r="CF93" s="107">
        <f t="shared" si="495"/>
        <v>5.5590277777777697E-2</v>
      </c>
      <c r="CG93" s="52">
        <f t="shared" si="496"/>
        <v>17.005196032120924</v>
      </c>
      <c r="CH93" s="52">
        <f t="shared" si="497"/>
        <v>14.99063085571518</v>
      </c>
      <c r="CI93" s="108">
        <f t="shared" si="498"/>
        <v>0.58476851851851852</v>
      </c>
      <c r="CJ93" s="47" t="str">
        <f t="shared" si="499"/>
        <v>14</v>
      </c>
      <c r="CK93" s="47" t="str">
        <f t="shared" si="500"/>
        <v>59</v>
      </c>
      <c r="CL93" s="47" t="str">
        <f t="shared" si="501"/>
        <v>52</v>
      </c>
      <c r="CM93" s="48" t="s">
        <v>1407</v>
      </c>
      <c r="CN93" s="119" t="str">
        <f t="shared" si="502"/>
        <v>14:59:52</v>
      </c>
      <c r="CO93" s="47" t="str">
        <f t="shared" si="503"/>
        <v>15</v>
      </c>
      <c r="CP93" s="47" t="str">
        <f t="shared" si="504"/>
        <v>16</v>
      </c>
      <c r="CQ93" s="47" t="str">
        <f t="shared" si="505"/>
        <v>49</v>
      </c>
      <c r="CR93" s="48" t="s">
        <v>1408</v>
      </c>
      <c r="CS93" s="119" t="str">
        <f t="shared" si="506"/>
        <v>15:16:49</v>
      </c>
      <c r="CT93" s="107">
        <f t="shared" si="507"/>
        <v>4.0138888888888835E-2</v>
      </c>
      <c r="CU93" s="366">
        <f t="shared" si="508"/>
        <v>1.1770833333333397E-2</v>
      </c>
      <c r="CV93" s="107">
        <f t="shared" si="509"/>
        <v>5.1909722222222232E-2</v>
      </c>
      <c r="CW93" s="52">
        <f t="shared" si="510"/>
        <v>20.761245674740486</v>
      </c>
      <c r="CX93" s="52">
        <f t="shared" si="511"/>
        <v>16.053511705685619</v>
      </c>
      <c r="CY93" s="58"/>
      <c r="CZ93" s="121">
        <f t="shared" si="522"/>
        <v>18.051144910579978</v>
      </c>
      <c r="DA93" s="428">
        <f t="shared" si="523"/>
        <v>18.95235588312714</v>
      </c>
      <c r="DB93" s="61">
        <f t="shared" si="524"/>
        <v>0.13190972222222214</v>
      </c>
      <c r="DC93" s="61">
        <f t="shared" si="525"/>
        <v>0.13849537037037024</v>
      </c>
      <c r="DD93" s="6"/>
      <c r="DE93" s="123">
        <v>60</v>
      </c>
      <c r="DF93" s="64">
        <f t="shared" si="526"/>
        <v>3.1658333333333331</v>
      </c>
      <c r="DG93" s="64">
        <f t="shared" si="527"/>
        <v>3.3238888888888884</v>
      </c>
      <c r="DH93" s="16">
        <f t="shared" si="528"/>
        <v>145</v>
      </c>
      <c r="DI93" s="16">
        <f t="shared" si="529"/>
        <v>-52.733333333333334</v>
      </c>
      <c r="DJ93" s="65">
        <f t="shared" si="530"/>
        <v>152.26666666666665</v>
      </c>
      <c r="DK93" s="65">
        <f t="shared" si="531"/>
        <v>152.26666666666665</v>
      </c>
      <c r="DL93" s="65">
        <f t="shared" si="532"/>
        <v>152.26666666666665</v>
      </c>
      <c r="DM93" s="65">
        <f t="shared" si="533"/>
        <v>152.26666666666665</v>
      </c>
      <c r="DN93" s="65">
        <f t="shared" si="534"/>
        <v>152.26666666666665</v>
      </c>
      <c r="DO93" s="65">
        <f t="shared" si="535"/>
        <v>152.26666666666665</v>
      </c>
      <c r="DP93" s="65">
        <f t="shared" si="536"/>
        <v>152.26666666666665</v>
      </c>
      <c r="DQ93" s="65">
        <f t="shared" si="537"/>
        <v>152.26666666666665</v>
      </c>
      <c r="DR93" s="134">
        <f t="shared" si="538"/>
        <v>152.26666666666665</v>
      </c>
      <c r="DS93" s="66"/>
    </row>
    <row r="94" spans="1:123" s="67" customFormat="1">
      <c r="A94" s="212">
        <f t="shared" si="521"/>
        <v>13</v>
      </c>
      <c r="B94" s="80">
        <v>60</v>
      </c>
      <c r="C94" s="102">
        <v>204</v>
      </c>
      <c r="D94" s="103" t="s">
        <v>315</v>
      </c>
      <c r="E94" s="104" t="s">
        <v>316</v>
      </c>
      <c r="F94" s="328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295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46">
        <v>0.4375</v>
      </c>
      <c r="BD94" s="47" t="str">
        <f t="shared" si="471"/>
        <v>11</v>
      </c>
      <c r="BE94" s="47" t="str">
        <f t="shared" si="472"/>
        <v>41</v>
      </c>
      <c r="BF94" s="47" t="str">
        <f t="shared" si="473"/>
        <v>28</v>
      </c>
      <c r="BG94" s="48" t="s">
        <v>1409</v>
      </c>
      <c r="BH94" s="49" t="str">
        <f t="shared" si="474"/>
        <v>11:41:28</v>
      </c>
      <c r="BI94" s="47" t="str">
        <f t="shared" si="475"/>
        <v>11</v>
      </c>
      <c r="BJ94" s="47" t="str">
        <f t="shared" si="476"/>
        <v>46</v>
      </c>
      <c r="BK94" s="47" t="str">
        <f t="shared" si="477"/>
        <v>58</v>
      </c>
      <c r="BL94" s="320">
        <v>114658</v>
      </c>
      <c r="BM94" s="49" t="str">
        <f t="shared" si="478"/>
        <v>11:46:58</v>
      </c>
      <c r="BN94" s="50">
        <f t="shared" si="479"/>
        <v>4.9629629629629635E-2</v>
      </c>
      <c r="BO94" s="57">
        <f t="shared" si="480"/>
        <v>3.8194444444444309E-3</v>
      </c>
      <c r="BP94" s="50">
        <f t="shared" si="481"/>
        <v>5.3449074074074066E-2</v>
      </c>
      <c r="BQ94" s="52">
        <f t="shared" si="482"/>
        <v>16.791044776119403</v>
      </c>
      <c r="BR94" s="52">
        <f t="shared" si="483"/>
        <v>15.591165006496318</v>
      </c>
      <c r="BS94" s="106">
        <f t="shared" si="484"/>
        <v>0.51178240740740744</v>
      </c>
      <c r="BT94" s="47" t="str">
        <f t="shared" si="485"/>
        <v>13</v>
      </c>
      <c r="BU94" s="47" t="str">
        <f t="shared" si="486"/>
        <v>28</v>
      </c>
      <c r="BV94" s="47" t="str">
        <f t="shared" si="487"/>
        <v>39</v>
      </c>
      <c r="BW94" s="48" t="s">
        <v>1410</v>
      </c>
      <c r="BX94" s="49" t="str">
        <f t="shared" si="488"/>
        <v>13:28:39</v>
      </c>
      <c r="BY94" s="47" t="str">
        <f t="shared" si="489"/>
        <v>13</v>
      </c>
      <c r="BZ94" s="47" t="str">
        <f t="shared" si="490"/>
        <v>34</v>
      </c>
      <c r="CA94" s="47" t="str">
        <f t="shared" si="491"/>
        <v>40</v>
      </c>
      <c r="CB94" s="48" t="s">
        <v>1411</v>
      </c>
      <c r="CC94" s="49" t="str">
        <f t="shared" si="492"/>
        <v>13:34:40</v>
      </c>
      <c r="CD94" s="107">
        <f t="shared" si="493"/>
        <v>4.9780092592592529E-2</v>
      </c>
      <c r="CE94" s="366">
        <f t="shared" si="494"/>
        <v>4.1782407407408018E-3</v>
      </c>
      <c r="CF94" s="107">
        <f t="shared" si="495"/>
        <v>5.395833333333333E-2</v>
      </c>
      <c r="CG94" s="52">
        <f t="shared" si="496"/>
        <v>16.740292955126716</v>
      </c>
      <c r="CH94" s="52">
        <f t="shared" si="497"/>
        <v>15.444015444015445</v>
      </c>
      <c r="CI94" s="108">
        <f t="shared" si="498"/>
        <v>0.58657407407407414</v>
      </c>
      <c r="CJ94" s="47" t="str">
        <f t="shared" si="499"/>
        <v>15</v>
      </c>
      <c r="CK94" s="47" t="str">
        <f t="shared" si="500"/>
        <v>12</v>
      </c>
      <c r="CL94" s="47" t="str">
        <f t="shared" si="501"/>
        <v>39</v>
      </c>
      <c r="CM94" s="48" t="s">
        <v>1412</v>
      </c>
      <c r="CN94" s="119" t="str">
        <f t="shared" si="502"/>
        <v>15:12:39</v>
      </c>
      <c r="CO94" s="47" t="str">
        <f t="shared" si="503"/>
        <v>15</v>
      </c>
      <c r="CP94" s="47" t="str">
        <f t="shared" si="504"/>
        <v>17</v>
      </c>
      <c r="CQ94" s="47" t="str">
        <f t="shared" si="505"/>
        <v>47</v>
      </c>
      <c r="CR94" s="48" t="s">
        <v>1413</v>
      </c>
      <c r="CS94" s="119" t="str">
        <f t="shared" si="506"/>
        <v>15:17:47</v>
      </c>
      <c r="CT94" s="107">
        <f t="shared" si="507"/>
        <v>4.7210648148148127E-2</v>
      </c>
      <c r="CU94" s="366">
        <f t="shared" si="508"/>
        <v>3.5648148148147429E-3</v>
      </c>
      <c r="CV94" s="107">
        <f t="shared" si="509"/>
        <v>5.077546296296287E-2</v>
      </c>
      <c r="CW94" s="52">
        <f t="shared" si="510"/>
        <v>17.651385143417507</v>
      </c>
      <c r="CX94" s="52">
        <f t="shared" si="511"/>
        <v>16.412126738089807</v>
      </c>
      <c r="CY94" s="58"/>
      <c r="CZ94" s="121">
        <f t="shared" si="522"/>
        <v>16.578402026249137</v>
      </c>
      <c r="DA94" s="428">
        <f t="shared" si="523"/>
        <v>17.050836754025894</v>
      </c>
      <c r="DB94" s="61">
        <f t="shared" si="524"/>
        <v>0.14662037037037029</v>
      </c>
      <c r="DC94" s="61">
        <f t="shared" si="525"/>
        <v>0.15079861111111109</v>
      </c>
      <c r="DD94" s="6"/>
      <c r="DE94" s="123">
        <v>60</v>
      </c>
      <c r="DF94" s="64">
        <f t="shared" si="526"/>
        <v>3.5188888888888887</v>
      </c>
      <c r="DG94" s="64">
        <f t="shared" si="527"/>
        <v>3.6191666666666666</v>
      </c>
      <c r="DH94" s="16">
        <f t="shared" si="528"/>
        <v>140</v>
      </c>
      <c r="DI94" s="16">
        <f t="shared" si="529"/>
        <v>-53.7</v>
      </c>
      <c r="DJ94" s="65">
        <f t="shared" si="530"/>
        <v>146.30000000000001</v>
      </c>
      <c r="DK94" s="65">
        <f t="shared" si="531"/>
        <v>146.30000000000001</v>
      </c>
      <c r="DL94" s="65">
        <f t="shared" si="532"/>
        <v>146.30000000000001</v>
      </c>
      <c r="DM94" s="65">
        <f t="shared" si="533"/>
        <v>146.30000000000001</v>
      </c>
      <c r="DN94" s="65">
        <f t="shared" si="534"/>
        <v>146.30000000000001</v>
      </c>
      <c r="DO94" s="65">
        <f t="shared" si="535"/>
        <v>146.30000000000001</v>
      </c>
      <c r="DP94" s="65">
        <f t="shared" si="536"/>
        <v>146.30000000000001</v>
      </c>
      <c r="DQ94" s="65">
        <f t="shared" si="537"/>
        <v>146.30000000000001</v>
      </c>
      <c r="DR94" s="134">
        <f t="shared" si="538"/>
        <v>146.30000000000001</v>
      </c>
      <c r="DS94" s="66"/>
    </row>
    <row r="95" spans="1:123" s="355" customFormat="1">
      <c r="A95" s="212">
        <f t="shared" si="521"/>
        <v>14</v>
      </c>
      <c r="B95" s="80">
        <v>60</v>
      </c>
      <c r="C95" s="102">
        <v>213</v>
      </c>
      <c r="D95" s="103" t="s">
        <v>1414</v>
      </c>
      <c r="E95" s="104" t="s">
        <v>1415</v>
      </c>
      <c r="F95" s="328"/>
      <c r="G95" s="335"/>
      <c r="H95" s="335"/>
      <c r="I95" s="335"/>
      <c r="J95" s="335"/>
      <c r="K95" s="335"/>
      <c r="L95" s="335"/>
      <c r="M95" s="335"/>
      <c r="N95" s="335"/>
      <c r="O95" s="335"/>
      <c r="P95" s="335"/>
      <c r="Q95" s="335"/>
      <c r="R95" s="335"/>
      <c r="S95" s="335"/>
      <c r="T95" s="335"/>
      <c r="U95" s="335"/>
      <c r="V95" s="335"/>
      <c r="W95" s="335"/>
      <c r="X95" s="335"/>
      <c r="Y95" s="335"/>
      <c r="Z95" s="335"/>
      <c r="AA95" s="335"/>
      <c r="AB95" s="335"/>
      <c r="AC95" s="335"/>
      <c r="AD95" s="335"/>
      <c r="AE95" s="335"/>
      <c r="AF95" s="387"/>
      <c r="AG95" s="335"/>
      <c r="AH95" s="335"/>
      <c r="AI95" s="335"/>
      <c r="AJ95" s="335"/>
      <c r="AK95" s="335"/>
      <c r="AL95" s="335"/>
      <c r="AM95" s="335"/>
      <c r="AN95" s="335"/>
      <c r="AO95" s="335"/>
      <c r="AP95" s="335"/>
      <c r="AQ95" s="335"/>
      <c r="AR95" s="335"/>
      <c r="AS95" s="335"/>
      <c r="AT95" s="335"/>
      <c r="AU95" s="335"/>
      <c r="AV95" s="335"/>
      <c r="AW95" s="335"/>
      <c r="AX95" s="335"/>
      <c r="AY95" s="335"/>
      <c r="AZ95" s="335"/>
      <c r="BA95" s="335"/>
      <c r="BB95" s="335"/>
      <c r="BC95" s="46">
        <v>0.4375</v>
      </c>
      <c r="BD95" s="47" t="str">
        <f t="shared" si="471"/>
        <v>11</v>
      </c>
      <c r="BE95" s="47" t="str">
        <f t="shared" si="472"/>
        <v>46</v>
      </c>
      <c r="BF95" s="47" t="str">
        <f t="shared" si="473"/>
        <v>04</v>
      </c>
      <c r="BG95" s="48" t="s">
        <v>1416</v>
      </c>
      <c r="BH95" s="49" t="str">
        <f t="shared" si="474"/>
        <v>11:46:04</v>
      </c>
      <c r="BI95" s="47" t="str">
        <f t="shared" si="475"/>
        <v>11</v>
      </c>
      <c r="BJ95" s="47" t="str">
        <f t="shared" si="476"/>
        <v>53</v>
      </c>
      <c r="BK95" s="47" t="str">
        <f t="shared" si="477"/>
        <v>15</v>
      </c>
      <c r="BL95" s="320">
        <v>115315</v>
      </c>
      <c r="BM95" s="49" t="str">
        <f t="shared" si="478"/>
        <v>11:53:15</v>
      </c>
      <c r="BN95" s="50">
        <f t="shared" si="479"/>
        <v>5.2824074074074023E-2</v>
      </c>
      <c r="BO95" s="57">
        <f t="shared" si="480"/>
        <v>4.9884259259259656E-3</v>
      </c>
      <c r="BP95" s="50">
        <f t="shared" si="481"/>
        <v>5.7812499999999989E-2</v>
      </c>
      <c r="BQ95" s="52">
        <f t="shared" si="482"/>
        <v>15.77563540753725</v>
      </c>
      <c r="BR95" s="52">
        <f t="shared" si="483"/>
        <v>14.414414414414415</v>
      </c>
      <c r="BS95" s="106">
        <f t="shared" si="484"/>
        <v>0.5161458333333333</v>
      </c>
      <c r="BT95" s="47" t="str">
        <f t="shared" si="485"/>
        <v>13</v>
      </c>
      <c r="BU95" s="47" t="str">
        <f t="shared" si="486"/>
        <v>33</v>
      </c>
      <c r="BV95" s="47" t="str">
        <f t="shared" si="487"/>
        <v>28</v>
      </c>
      <c r="BW95" s="48" t="s">
        <v>1417</v>
      </c>
      <c r="BX95" s="49" t="str">
        <f t="shared" si="488"/>
        <v>13:33:28</v>
      </c>
      <c r="BY95" s="47" t="str">
        <f t="shared" si="489"/>
        <v>13</v>
      </c>
      <c r="BZ95" s="47" t="str">
        <f t="shared" si="490"/>
        <v>37</v>
      </c>
      <c r="CA95" s="47" t="str">
        <f t="shared" si="491"/>
        <v>42</v>
      </c>
      <c r="CB95" s="48" t="s">
        <v>1418</v>
      </c>
      <c r="CC95" s="49" t="str">
        <f t="shared" si="492"/>
        <v>13:37:42</v>
      </c>
      <c r="CD95" s="107">
        <f t="shared" si="493"/>
        <v>4.876157407407411E-2</v>
      </c>
      <c r="CE95" s="366">
        <f t="shared" si="494"/>
        <v>2.9398148148148673E-3</v>
      </c>
      <c r="CF95" s="107">
        <f t="shared" si="495"/>
        <v>5.1701388888888977E-2</v>
      </c>
      <c r="CG95" s="52">
        <f t="shared" si="496"/>
        <v>17.089959648706387</v>
      </c>
      <c r="CH95" s="52">
        <f t="shared" si="497"/>
        <v>16.118200134318332</v>
      </c>
      <c r="CI95" s="108">
        <f t="shared" si="498"/>
        <v>0.58868055555555565</v>
      </c>
      <c r="CJ95" s="47" t="str">
        <f t="shared" si="499"/>
        <v>15</v>
      </c>
      <c r="CK95" s="47" t="str">
        <f t="shared" si="500"/>
        <v>17</v>
      </c>
      <c r="CL95" s="47" t="str">
        <f t="shared" si="501"/>
        <v>27</v>
      </c>
      <c r="CM95" s="48" t="s">
        <v>1911</v>
      </c>
      <c r="CN95" s="119" t="str">
        <f t="shared" si="502"/>
        <v>15:17:27</v>
      </c>
      <c r="CO95" s="47" t="str">
        <f t="shared" si="503"/>
        <v>15</v>
      </c>
      <c r="CP95" s="47" t="str">
        <f t="shared" si="504"/>
        <v>21</v>
      </c>
      <c r="CQ95" s="47" t="str">
        <f t="shared" si="505"/>
        <v>04</v>
      </c>
      <c r="CR95" s="48" t="s">
        <v>1419</v>
      </c>
      <c r="CS95" s="119" t="str">
        <f t="shared" si="506"/>
        <v>15:21:04</v>
      </c>
      <c r="CT95" s="107">
        <f t="shared" si="507"/>
        <v>4.8437499999999911E-2</v>
      </c>
      <c r="CU95" s="366">
        <f t="shared" si="508"/>
        <v>2.5115740740740966E-3</v>
      </c>
      <c r="CV95" s="107">
        <f t="shared" si="509"/>
        <v>5.0949074074074008E-2</v>
      </c>
      <c r="CW95" s="52">
        <f t="shared" si="510"/>
        <v>17.20430107526882</v>
      </c>
      <c r="CX95" s="52">
        <f t="shared" si="511"/>
        <v>16.356201726487956</v>
      </c>
      <c r="CY95" s="58"/>
      <c r="CZ95" s="121">
        <f t="shared" si="522"/>
        <v>16.343825665859566</v>
      </c>
      <c r="DA95" s="428">
        <f t="shared" si="523"/>
        <v>16.664095047060638</v>
      </c>
      <c r="DB95" s="61">
        <f t="shared" si="524"/>
        <v>0.15002314814814804</v>
      </c>
      <c r="DC95" s="61">
        <f t="shared" si="525"/>
        <v>0.15296296296296291</v>
      </c>
      <c r="DD95" s="6"/>
      <c r="DE95" s="123">
        <v>60</v>
      </c>
      <c r="DF95" s="64">
        <f t="shared" si="526"/>
        <v>3.6005555555555557</v>
      </c>
      <c r="DG95" s="64">
        <f t="shared" si="527"/>
        <v>3.6711111111111108</v>
      </c>
      <c r="DH95" s="16">
        <f t="shared" si="528"/>
        <v>135</v>
      </c>
      <c r="DI95" s="16">
        <f t="shared" si="529"/>
        <v>-56.983333333333334</v>
      </c>
      <c r="DJ95" s="65">
        <f t="shared" si="530"/>
        <v>138.01666666666665</v>
      </c>
      <c r="DK95" s="65">
        <f t="shared" si="531"/>
        <v>138.01666666666665</v>
      </c>
      <c r="DL95" s="65">
        <f t="shared" si="532"/>
        <v>138.01666666666665</v>
      </c>
      <c r="DM95" s="65">
        <f t="shared" si="533"/>
        <v>138.01666666666665</v>
      </c>
      <c r="DN95" s="65">
        <f t="shared" si="534"/>
        <v>138.01666666666665</v>
      </c>
      <c r="DO95" s="65">
        <f t="shared" si="535"/>
        <v>138.01666666666665</v>
      </c>
      <c r="DP95" s="65">
        <f t="shared" si="536"/>
        <v>138.01666666666665</v>
      </c>
      <c r="DQ95" s="65">
        <f t="shared" si="537"/>
        <v>138.01666666666665</v>
      </c>
      <c r="DR95" s="134">
        <f t="shared" si="538"/>
        <v>138.01666666666665</v>
      </c>
    </row>
    <row r="96" spans="1:123" s="355" customFormat="1">
      <c r="A96" s="212">
        <f t="shared" si="521"/>
        <v>15</v>
      </c>
      <c r="B96" s="80">
        <v>60</v>
      </c>
      <c r="C96" s="102">
        <v>497</v>
      </c>
      <c r="D96" s="103" t="s">
        <v>1259</v>
      </c>
      <c r="E96" s="104" t="s">
        <v>1260</v>
      </c>
      <c r="F96" s="328"/>
      <c r="G96" s="335"/>
      <c r="H96" s="335"/>
      <c r="I96" s="335"/>
      <c r="J96" s="335"/>
      <c r="K96" s="335"/>
      <c r="L96" s="335"/>
      <c r="M96" s="335"/>
      <c r="N96" s="335"/>
      <c r="O96" s="335"/>
      <c r="P96" s="335"/>
      <c r="Q96" s="335"/>
      <c r="R96" s="335"/>
      <c r="S96" s="335"/>
      <c r="T96" s="335"/>
      <c r="U96" s="335"/>
      <c r="V96" s="335"/>
      <c r="W96" s="335"/>
      <c r="X96" s="335"/>
      <c r="Y96" s="335"/>
      <c r="Z96" s="335"/>
      <c r="AA96" s="335"/>
      <c r="AB96" s="335"/>
      <c r="AC96" s="335"/>
      <c r="AD96" s="335"/>
      <c r="AE96" s="335"/>
      <c r="AF96" s="387"/>
      <c r="AG96" s="335"/>
      <c r="AH96" s="335"/>
      <c r="AI96" s="335"/>
      <c r="AJ96" s="335"/>
      <c r="AK96" s="335"/>
      <c r="AL96" s="335"/>
      <c r="AM96" s="335"/>
      <c r="AN96" s="335"/>
      <c r="AO96" s="335"/>
      <c r="AP96" s="335"/>
      <c r="AQ96" s="335"/>
      <c r="AR96" s="335"/>
      <c r="AS96" s="335"/>
      <c r="AT96" s="335"/>
      <c r="AU96" s="335"/>
      <c r="AV96" s="335"/>
      <c r="AW96" s="335"/>
      <c r="AX96" s="335"/>
      <c r="AY96" s="335"/>
      <c r="AZ96" s="335"/>
      <c r="BA96" s="335"/>
      <c r="BB96" s="335"/>
      <c r="BC96" s="46">
        <v>0.4375</v>
      </c>
      <c r="BD96" s="47" t="str">
        <f t="shared" si="471"/>
        <v>11</v>
      </c>
      <c r="BE96" s="47" t="str">
        <f t="shared" si="472"/>
        <v>46</v>
      </c>
      <c r="BF96" s="47" t="str">
        <f t="shared" si="473"/>
        <v>02</v>
      </c>
      <c r="BG96" s="48" t="s">
        <v>2022</v>
      </c>
      <c r="BH96" s="49" t="str">
        <f t="shared" si="474"/>
        <v>11:46:02</v>
      </c>
      <c r="BI96" s="47" t="str">
        <f t="shared" si="475"/>
        <v>11</v>
      </c>
      <c r="BJ96" s="47" t="str">
        <f t="shared" si="476"/>
        <v>49</v>
      </c>
      <c r="BK96" s="47" t="str">
        <f t="shared" si="477"/>
        <v>34</v>
      </c>
      <c r="BL96" s="320">
        <v>114934</v>
      </c>
      <c r="BM96" s="49" t="str">
        <f t="shared" si="478"/>
        <v>11:49:34</v>
      </c>
      <c r="BN96" s="50">
        <f t="shared" si="479"/>
        <v>5.280092592592589E-2</v>
      </c>
      <c r="BO96" s="57">
        <f t="shared" si="480"/>
        <v>2.4537037037037357E-3</v>
      </c>
      <c r="BP96" s="50">
        <f t="shared" si="481"/>
        <v>5.5254629629629626E-2</v>
      </c>
      <c r="BQ96" s="52">
        <f t="shared" si="482"/>
        <v>15.782551512494519</v>
      </c>
      <c r="BR96" s="52">
        <f t="shared" si="483"/>
        <v>15.081692501047341</v>
      </c>
      <c r="BS96" s="106">
        <f t="shared" si="484"/>
        <v>0.51358796296296294</v>
      </c>
      <c r="BT96" s="47" t="str">
        <f t="shared" si="485"/>
        <v>13</v>
      </c>
      <c r="BU96" s="47" t="str">
        <f t="shared" si="486"/>
        <v>33</v>
      </c>
      <c r="BV96" s="47" t="str">
        <f t="shared" si="487"/>
        <v>46</v>
      </c>
      <c r="BW96" s="48" t="s">
        <v>2023</v>
      </c>
      <c r="BX96" s="49" t="str">
        <f t="shared" si="488"/>
        <v>13:33:46</v>
      </c>
      <c r="BY96" s="47" t="str">
        <f t="shared" si="489"/>
        <v>13</v>
      </c>
      <c r="BZ96" s="47" t="str">
        <f t="shared" si="490"/>
        <v>37</v>
      </c>
      <c r="CA96" s="47" t="str">
        <f t="shared" si="491"/>
        <v>46</v>
      </c>
      <c r="CB96" s="48" t="s">
        <v>2024</v>
      </c>
      <c r="CC96" s="49" t="str">
        <f t="shared" si="492"/>
        <v>13:37:46</v>
      </c>
      <c r="CD96" s="107">
        <f t="shared" si="493"/>
        <v>5.1527777777777728E-2</v>
      </c>
      <c r="CE96" s="366">
        <f t="shared" si="494"/>
        <v>2.7777777777778789E-3</v>
      </c>
      <c r="CF96" s="107">
        <f t="shared" si="495"/>
        <v>5.4305555555555607E-2</v>
      </c>
      <c r="CG96" s="52">
        <f t="shared" si="496"/>
        <v>16.172506738544474</v>
      </c>
      <c r="CH96" s="52">
        <f t="shared" si="497"/>
        <v>15.345268542199488</v>
      </c>
      <c r="CI96" s="108">
        <f t="shared" si="498"/>
        <v>0.58872685185185192</v>
      </c>
      <c r="CJ96" s="47" t="str">
        <f t="shared" si="499"/>
        <v>15</v>
      </c>
      <c r="CK96" s="47" t="str">
        <f t="shared" si="500"/>
        <v>18</v>
      </c>
      <c r="CL96" s="47" t="str">
        <f t="shared" si="501"/>
        <v>18</v>
      </c>
      <c r="CM96" s="48" t="s">
        <v>2025</v>
      </c>
      <c r="CN96" s="119" t="str">
        <f t="shared" si="502"/>
        <v>15:18:18</v>
      </c>
      <c r="CO96" s="47" t="str">
        <f t="shared" si="503"/>
        <v>15</v>
      </c>
      <c r="CP96" s="47" t="str">
        <f t="shared" si="504"/>
        <v>22</v>
      </c>
      <c r="CQ96" s="47" t="str">
        <f t="shared" si="505"/>
        <v>52</v>
      </c>
      <c r="CR96" s="48" t="s">
        <v>2026</v>
      </c>
      <c r="CS96" s="119" t="str">
        <f t="shared" si="506"/>
        <v>15:22:52</v>
      </c>
      <c r="CT96" s="107">
        <f t="shared" si="507"/>
        <v>4.8981481481481404E-2</v>
      </c>
      <c r="CU96" s="366">
        <f t="shared" si="508"/>
        <v>3.1712962962963109E-3</v>
      </c>
      <c r="CV96" s="107">
        <f t="shared" si="509"/>
        <v>5.2152777777777715E-2</v>
      </c>
      <c r="CW96" s="52">
        <f t="shared" si="510"/>
        <v>17.013232514177691</v>
      </c>
      <c r="CX96" s="52">
        <f t="shared" si="511"/>
        <v>15.978695073235686</v>
      </c>
      <c r="CY96" s="58"/>
      <c r="CZ96" s="121">
        <f t="shared" si="522"/>
        <v>16.016609817588609</v>
      </c>
      <c r="DA96" s="428">
        <f t="shared" si="523"/>
        <v>16.306809602898987</v>
      </c>
      <c r="DB96" s="61">
        <f t="shared" si="524"/>
        <v>0.15331018518518502</v>
      </c>
      <c r="DC96" s="61">
        <f t="shared" si="525"/>
        <v>0.1560879629629629</v>
      </c>
      <c r="DD96" s="6"/>
      <c r="DE96" s="123">
        <v>60</v>
      </c>
      <c r="DF96" s="64">
        <f t="shared" si="526"/>
        <v>3.6794444444444445</v>
      </c>
      <c r="DG96" s="64">
        <f t="shared" si="527"/>
        <v>3.7461111111111114</v>
      </c>
      <c r="DH96" s="16">
        <f t="shared" si="528"/>
        <v>130</v>
      </c>
      <c r="DI96" s="16">
        <f t="shared" si="529"/>
        <v>-58.783333333333331</v>
      </c>
      <c r="DJ96" s="65">
        <f t="shared" si="530"/>
        <v>131.21666666666667</v>
      </c>
      <c r="DK96" s="65">
        <f t="shared" si="531"/>
        <v>131.21666666666667</v>
      </c>
      <c r="DL96" s="65">
        <f t="shared" si="532"/>
        <v>131.21666666666667</v>
      </c>
      <c r="DM96" s="65">
        <f t="shared" si="533"/>
        <v>131.21666666666667</v>
      </c>
      <c r="DN96" s="65">
        <f t="shared" si="534"/>
        <v>131.21666666666667</v>
      </c>
      <c r="DO96" s="65">
        <f t="shared" si="535"/>
        <v>131.21666666666667</v>
      </c>
      <c r="DP96" s="65">
        <f t="shared" si="536"/>
        <v>131.21666666666667</v>
      </c>
      <c r="DQ96" s="65">
        <f t="shared" si="537"/>
        <v>131.21666666666667</v>
      </c>
      <c r="DR96" s="134">
        <f t="shared" si="538"/>
        <v>131.21666666666667</v>
      </c>
    </row>
    <row r="97" spans="1:123" s="355" customFormat="1">
      <c r="A97" s="212">
        <f t="shared" si="521"/>
        <v>16</v>
      </c>
      <c r="B97" s="80">
        <v>60</v>
      </c>
      <c r="C97" s="102">
        <v>235</v>
      </c>
      <c r="D97" s="103" t="s">
        <v>1420</v>
      </c>
      <c r="E97" s="104" t="s">
        <v>1421</v>
      </c>
      <c r="F97" s="328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87"/>
      <c r="AG97" s="335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  <c r="AS97" s="335"/>
      <c r="AT97" s="335"/>
      <c r="AU97" s="335"/>
      <c r="AV97" s="335"/>
      <c r="AW97" s="335"/>
      <c r="AX97" s="335"/>
      <c r="AY97" s="335"/>
      <c r="AZ97" s="335"/>
      <c r="BA97" s="335"/>
      <c r="BB97" s="335"/>
      <c r="BC97" s="46">
        <v>0.4375</v>
      </c>
      <c r="BD97" s="47" t="str">
        <f t="shared" si="471"/>
        <v>11</v>
      </c>
      <c r="BE97" s="47" t="str">
        <f t="shared" si="472"/>
        <v>45</v>
      </c>
      <c r="BF97" s="47" t="str">
        <f t="shared" si="473"/>
        <v>50</v>
      </c>
      <c r="BG97" s="48" t="s">
        <v>1422</v>
      </c>
      <c r="BH97" s="49" t="str">
        <f t="shared" si="474"/>
        <v>11:45:50</v>
      </c>
      <c r="BI97" s="47" t="str">
        <f t="shared" si="475"/>
        <v>11</v>
      </c>
      <c r="BJ97" s="47" t="str">
        <f t="shared" si="476"/>
        <v>49</v>
      </c>
      <c r="BK97" s="47" t="str">
        <f t="shared" si="477"/>
        <v>19</v>
      </c>
      <c r="BL97" s="320">
        <v>114919</v>
      </c>
      <c r="BM97" s="49" t="str">
        <f t="shared" si="478"/>
        <v>11:49:19</v>
      </c>
      <c r="BN97" s="50">
        <f t="shared" si="479"/>
        <v>5.2662037037037035E-2</v>
      </c>
      <c r="BO97" s="57">
        <f t="shared" si="480"/>
        <v>2.4189814814814525E-3</v>
      </c>
      <c r="BP97" s="50">
        <f t="shared" si="481"/>
        <v>5.5081018518518488E-2</v>
      </c>
      <c r="BQ97" s="52">
        <f t="shared" si="482"/>
        <v>15.824175824175825</v>
      </c>
      <c r="BR97" s="52">
        <f t="shared" si="483"/>
        <v>15.129228829586049</v>
      </c>
      <c r="BS97" s="106">
        <f t="shared" si="484"/>
        <v>0.5134143518518518</v>
      </c>
      <c r="BT97" s="47" t="str">
        <f t="shared" si="485"/>
        <v>13</v>
      </c>
      <c r="BU97" s="47" t="str">
        <f t="shared" si="486"/>
        <v>33</v>
      </c>
      <c r="BV97" s="47" t="str">
        <f t="shared" si="487"/>
        <v>54</v>
      </c>
      <c r="BW97" s="48" t="s">
        <v>1423</v>
      </c>
      <c r="BX97" s="49" t="str">
        <f t="shared" si="488"/>
        <v>13:33:54</v>
      </c>
      <c r="BY97" s="47" t="str">
        <f t="shared" si="489"/>
        <v>13</v>
      </c>
      <c r="BZ97" s="47" t="str">
        <f t="shared" si="490"/>
        <v>37</v>
      </c>
      <c r="CA97" s="47" t="str">
        <f t="shared" si="491"/>
        <v>48</v>
      </c>
      <c r="CB97" s="48" t="s">
        <v>1424</v>
      </c>
      <c r="CC97" s="49" t="str">
        <f t="shared" si="492"/>
        <v>13:37:48</v>
      </c>
      <c r="CD97" s="107">
        <f t="shared" si="493"/>
        <v>5.179398148148151E-2</v>
      </c>
      <c r="CE97" s="366">
        <f t="shared" si="494"/>
        <v>2.7083333333334236E-3</v>
      </c>
      <c r="CF97" s="107">
        <f t="shared" si="495"/>
        <v>5.4502314814814934E-2</v>
      </c>
      <c r="CG97" s="52">
        <f t="shared" si="496"/>
        <v>16.089385474860336</v>
      </c>
      <c r="CH97" s="52">
        <f t="shared" si="497"/>
        <v>15.289870460819706</v>
      </c>
      <c r="CI97" s="108">
        <f t="shared" si="498"/>
        <v>0.58875000000000011</v>
      </c>
      <c r="CJ97" s="47" t="str">
        <f t="shared" si="499"/>
        <v>15</v>
      </c>
      <c r="CK97" s="47" t="str">
        <f t="shared" si="500"/>
        <v>19</v>
      </c>
      <c r="CL97" s="47" t="str">
        <f t="shared" si="501"/>
        <v>41</v>
      </c>
      <c r="CM97" s="48" t="s">
        <v>1425</v>
      </c>
      <c r="CN97" s="119" t="str">
        <f t="shared" si="502"/>
        <v>15:19:41</v>
      </c>
      <c r="CO97" s="47" t="str">
        <f t="shared" si="503"/>
        <v>15</v>
      </c>
      <c r="CP97" s="47" t="str">
        <f t="shared" si="504"/>
        <v>23</v>
      </c>
      <c r="CQ97" s="47" t="str">
        <f t="shared" si="505"/>
        <v>26</v>
      </c>
      <c r="CR97" s="48" t="s">
        <v>1426</v>
      </c>
      <c r="CS97" s="119" t="str">
        <f t="shared" si="506"/>
        <v>15:23:26</v>
      </c>
      <c r="CT97" s="107">
        <f t="shared" si="507"/>
        <v>4.9918981481481439E-2</v>
      </c>
      <c r="CU97" s="366">
        <f t="shared" si="508"/>
        <v>2.6041666666666297E-3</v>
      </c>
      <c r="CV97" s="107">
        <f t="shared" si="509"/>
        <v>5.2523148148148069E-2</v>
      </c>
      <c r="CW97" s="52">
        <f t="shared" si="510"/>
        <v>16.69371667053095</v>
      </c>
      <c r="CX97" s="52">
        <f t="shared" si="511"/>
        <v>15.866020273248125</v>
      </c>
      <c r="CY97" s="58"/>
      <c r="CZ97" s="121">
        <f t="shared" si="522"/>
        <v>15.915119363395226</v>
      </c>
      <c r="DA97" s="428">
        <f t="shared" si="523"/>
        <v>16.194331983805668</v>
      </c>
      <c r="DB97" s="61">
        <f t="shared" si="524"/>
        <v>0.15437499999999998</v>
      </c>
      <c r="DC97" s="61">
        <f t="shared" si="525"/>
        <v>0.15708333333333341</v>
      </c>
      <c r="DD97" s="6"/>
      <c r="DE97" s="123">
        <v>60</v>
      </c>
      <c r="DF97" s="64">
        <f t="shared" si="526"/>
        <v>3.7050000000000001</v>
      </c>
      <c r="DG97" s="64">
        <f t="shared" si="527"/>
        <v>3.77</v>
      </c>
      <c r="DH97" s="16">
        <f t="shared" si="528"/>
        <v>125</v>
      </c>
      <c r="DI97" s="16">
        <f t="shared" si="529"/>
        <v>-59.35</v>
      </c>
      <c r="DJ97" s="65">
        <f t="shared" si="530"/>
        <v>125.65</v>
      </c>
      <c r="DK97" s="65">
        <f t="shared" si="531"/>
        <v>125.65</v>
      </c>
      <c r="DL97" s="65">
        <f t="shared" si="532"/>
        <v>125.65</v>
      </c>
      <c r="DM97" s="65">
        <f t="shared" si="533"/>
        <v>125.65</v>
      </c>
      <c r="DN97" s="65">
        <f t="shared" si="534"/>
        <v>125.65</v>
      </c>
      <c r="DO97" s="65">
        <f t="shared" si="535"/>
        <v>125.65</v>
      </c>
      <c r="DP97" s="65">
        <f t="shared" si="536"/>
        <v>125.65</v>
      </c>
      <c r="DQ97" s="65">
        <f t="shared" si="537"/>
        <v>125.65</v>
      </c>
      <c r="DR97" s="134">
        <f t="shared" si="538"/>
        <v>125.65</v>
      </c>
    </row>
    <row r="98" spans="1:123" s="355" customFormat="1">
      <c r="A98" s="212">
        <f t="shared" si="521"/>
        <v>17</v>
      </c>
      <c r="B98" s="80">
        <v>60</v>
      </c>
      <c r="C98" s="102">
        <v>562</v>
      </c>
      <c r="D98" s="103" t="s">
        <v>1253</v>
      </c>
      <c r="E98" s="104" t="s">
        <v>1254</v>
      </c>
      <c r="F98" s="328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295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46">
        <v>0.4375</v>
      </c>
      <c r="BD98" s="47" t="str">
        <f t="shared" si="471"/>
        <v>11</v>
      </c>
      <c r="BE98" s="47" t="str">
        <f t="shared" si="472"/>
        <v>45</v>
      </c>
      <c r="BF98" s="47" t="str">
        <f t="shared" si="473"/>
        <v>24</v>
      </c>
      <c r="BG98" s="48" t="s">
        <v>1427</v>
      </c>
      <c r="BH98" s="49" t="str">
        <f t="shared" si="474"/>
        <v>11:45:24</v>
      </c>
      <c r="BI98" s="47" t="str">
        <f t="shared" si="475"/>
        <v>11</v>
      </c>
      <c r="BJ98" s="47" t="str">
        <f t="shared" si="476"/>
        <v>49</v>
      </c>
      <c r="BK98" s="47" t="str">
        <f t="shared" si="477"/>
        <v>37</v>
      </c>
      <c r="BL98" s="320">
        <v>114937</v>
      </c>
      <c r="BM98" s="49" t="str">
        <f t="shared" si="478"/>
        <v>11:49:37</v>
      </c>
      <c r="BN98" s="50">
        <f t="shared" si="479"/>
        <v>5.2361111111111081E-2</v>
      </c>
      <c r="BO98" s="57">
        <f t="shared" si="480"/>
        <v>2.9282407407407729E-3</v>
      </c>
      <c r="BP98" s="50">
        <f t="shared" si="481"/>
        <v>5.5289351851851853E-2</v>
      </c>
      <c r="BQ98" s="52">
        <f t="shared" si="482"/>
        <v>15.915119363395226</v>
      </c>
      <c r="BR98" s="52">
        <f t="shared" si="483"/>
        <v>15.072221059242201</v>
      </c>
      <c r="BS98" s="106">
        <f t="shared" si="484"/>
        <v>0.51362268518518517</v>
      </c>
      <c r="BT98" s="47" t="str">
        <f t="shared" si="485"/>
        <v>13</v>
      </c>
      <c r="BU98" s="47" t="str">
        <f t="shared" si="486"/>
        <v>33</v>
      </c>
      <c r="BV98" s="47" t="str">
        <f t="shared" si="487"/>
        <v>29</v>
      </c>
      <c r="BW98" s="48" t="s">
        <v>1428</v>
      </c>
      <c r="BX98" s="49" t="str">
        <f t="shared" si="488"/>
        <v>13:33:29</v>
      </c>
      <c r="BY98" s="47" t="str">
        <f t="shared" si="489"/>
        <v>13</v>
      </c>
      <c r="BZ98" s="47" t="str">
        <f t="shared" si="490"/>
        <v>39</v>
      </c>
      <c r="CA98" s="47" t="str">
        <f t="shared" si="491"/>
        <v>15</v>
      </c>
      <c r="CB98" s="48" t="s">
        <v>1429</v>
      </c>
      <c r="CC98" s="49" t="str">
        <f t="shared" si="492"/>
        <v>13:39:15</v>
      </c>
      <c r="CD98" s="107">
        <f t="shared" si="493"/>
        <v>5.1296296296296284E-2</v>
      </c>
      <c r="CE98" s="366">
        <f t="shared" si="494"/>
        <v>4.0046296296296635E-3</v>
      </c>
      <c r="CF98" s="107">
        <f t="shared" si="495"/>
        <v>5.5300925925925948E-2</v>
      </c>
      <c r="CG98" s="52">
        <f t="shared" si="496"/>
        <v>16.245487364620935</v>
      </c>
      <c r="CH98" s="52">
        <f t="shared" si="497"/>
        <v>15.06906655504395</v>
      </c>
      <c r="CI98" s="108">
        <f t="shared" si="498"/>
        <v>0.58975694444444449</v>
      </c>
      <c r="CJ98" s="47" t="str">
        <f t="shared" si="499"/>
        <v>15</v>
      </c>
      <c r="CK98" s="47" t="str">
        <f t="shared" si="500"/>
        <v>12</v>
      </c>
      <c r="CL98" s="47" t="str">
        <f t="shared" si="501"/>
        <v>34</v>
      </c>
      <c r="CM98" s="48" t="s">
        <v>1430</v>
      </c>
      <c r="CN98" s="119" t="str">
        <f t="shared" si="502"/>
        <v>15:12:34</v>
      </c>
      <c r="CO98" s="47" t="str">
        <f t="shared" si="503"/>
        <v>15</v>
      </c>
      <c r="CP98" s="47" t="str">
        <f t="shared" si="504"/>
        <v>26</v>
      </c>
      <c r="CQ98" s="47" t="str">
        <f t="shared" si="505"/>
        <v>10</v>
      </c>
      <c r="CR98" s="48" t="s">
        <v>1431</v>
      </c>
      <c r="CS98" s="119" t="str">
        <f t="shared" si="506"/>
        <v>15:26:10</v>
      </c>
      <c r="CT98" s="107">
        <f t="shared" si="507"/>
        <v>4.396990740740736E-2</v>
      </c>
      <c r="CU98" s="366">
        <f t="shared" si="508"/>
        <v>9.4444444444444775E-3</v>
      </c>
      <c r="CV98" s="107">
        <f t="shared" si="509"/>
        <v>5.3414351851851838E-2</v>
      </c>
      <c r="CW98" s="52">
        <f t="shared" si="510"/>
        <v>18.95235588312714</v>
      </c>
      <c r="CX98" s="52">
        <f t="shared" si="511"/>
        <v>15.601300108342363</v>
      </c>
      <c r="CY98" s="58"/>
      <c r="CZ98" s="121">
        <f t="shared" ref="CZ98:CZ102" si="539">$DC$81/(MINUTE(DC98)/60+HOUR(DC98)+SECOND(DC98)/3600)</f>
        <v>16.487291046485002</v>
      </c>
      <c r="DA98" s="428">
        <f t="shared" si="523"/>
        <v>16.934535476283809</v>
      </c>
      <c r="DB98" s="61">
        <f t="shared" ref="DB98:DB102" si="540">R98+AH98+AX98+BN98+CD98+CT98</f>
        <v>0.14762731481481473</v>
      </c>
      <c r="DC98" s="61">
        <f t="shared" ref="DC98:DC102" si="541">T98+AJ98+AZ98+BN98+CF98+CT98</f>
        <v>0.15163194444444439</v>
      </c>
      <c r="DD98" s="6"/>
      <c r="DE98" s="123">
        <v>60</v>
      </c>
      <c r="DF98" s="64">
        <f t="shared" ref="DF98:DF102" si="542">MINUTE(DB98)/60+HOUR(DB98)+SECOND(DB98)/3600</f>
        <v>3.5430555555555556</v>
      </c>
      <c r="DG98" s="64">
        <f t="shared" ref="DG98:DG102" si="543">MINUTE(DC98)/60+HOUR(DC98)+SECOND(DC98)/3600</f>
        <v>3.6391666666666667</v>
      </c>
      <c r="DH98" s="16">
        <f t="shared" si="528"/>
        <v>120</v>
      </c>
      <c r="DI98" s="16">
        <f t="shared" ref="DI98:DI102" si="544">-(SECOND(CS98-$CS$82)/60+MINUTE(CS98-$CS$82)+HOUR(CS98-$CS$82)*60)</f>
        <v>-62.083333333333336</v>
      </c>
      <c r="DJ98" s="65">
        <f t="shared" ref="DJ98:DJ102" si="545">IF((DE98+DH98+DI98)&lt;DE98,DE98,DE98+DH98+DI98)</f>
        <v>117.91666666666666</v>
      </c>
      <c r="DK98" s="65">
        <f t="shared" ref="DK98:DK102" si="546">IF(CN98&gt;$DE$81,0,DJ98)</f>
        <v>117.91666666666666</v>
      </c>
      <c r="DL98" s="65">
        <f t="shared" ref="DL98:DL102" si="547">IF((S98&gt;$DN$3),0,DK98)</f>
        <v>117.91666666666666</v>
      </c>
      <c r="DM98" s="65">
        <f t="shared" ref="DM98:DM102" si="548">IF((AI98&gt;$DN$3),0,DK98)</f>
        <v>117.91666666666666</v>
      </c>
      <c r="DN98" s="65">
        <f t="shared" ref="DN98:DN102" si="549">IF((AY98&gt;$DN$3),0,DK98)</f>
        <v>117.91666666666666</v>
      </c>
      <c r="DO98" s="65">
        <f t="shared" ref="DO98:DO102" si="550">IF((BO98&gt;$DM$3),0,DK98)</f>
        <v>117.91666666666666</v>
      </c>
      <c r="DP98" s="65">
        <f t="shared" ref="DP98:DP102" si="551">IF((CE98&gt;$DN$3),0,DK98)</f>
        <v>117.91666666666666</v>
      </c>
      <c r="DQ98" s="65">
        <f t="shared" ref="DQ98:DQ102" si="552">IF((CU98&gt;$DM$3),0,DK98)</f>
        <v>117.91666666666666</v>
      </c>
      <c r="DR98" s="134">
        <f t="shared" ref="DR98:DR102" si="553">DL98*DM98*DN98*DO98*DP98*DQ98/DL98/DM98/DN98/DP98/DQ98</f>
        <v>117.91666666666666</v>
      </c>
    </row>
    <row r="99" spans="1:123" s="355" customFormat="1">
      <c r="A99" s="212">
        <f t="shared" si="521"/>
        <v>18</v>
      </c>
      <c r="B99" s="80">
        <v>60</v>
      </c>
      <c r="C99" s="102">
        <v>486</v>
      </c>
      <c r="D99" s="103" t="s">
        <v>1432</v>
      </c>
      <c r="E99" s="104" t="s">
        <v>332</v>
      </c>
      <c r="F99" s="328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5"/>
      <c r="Z99" s="335"/>
      <c r="AA99" s="335"/>
      <c r="AB99" s="335"/>
      <c r="AC99" s="335"/>
      <c r="AD99" s="335"/>
      <c r="AE99" s="335"/>
      <c r="AF99" s="387"/>
      <c r="AG99" s="335"/>
      <c r="AH99" s="335"/>
      <c r="AI99" s="335"/>
      <c r="AJ99" s="335"/>
      <c r="AK99" s="335"/>
      <c r="AL99" s="335"/>
      <c r="AM99" s="335"/>
      <c r="AN99" s="335"/>
      <c r="AO99" s="335"/>
      <c r="AP99" s="335"/>
      <c r="AQ99" s="335"/>
      <c r="AR99" s="335"/>
      <c r="AS99" s="335"/>
      <c r="AT99" s="335"/>
      <c r="AU99" s="335"/>
      <c r="AV99" s="335"/>
      <c r="AW99" s="335"/>
      <c r="AX99" s="335"/>
      <c r="AY99" s="335"/>
      <c r="AZ99" s="335"/>
      <c r="BA99" s="335"/>
      <c r="BB99" s="335"/>
      <c r="BC99" s="46">
        <v>0.4375</v>
      </c>
      <c r="BD99" s="47" t="str">
        <f t="shared" si="471"/>
        <v>11</v>
      </c>
      <c r="BE99" s="47" t="str">
        <f t="shared" si="472"/>
        <v>50</v>
      </c>
      <c r="BF99" s="47" t="str">
        <f t="shared" si="473"/>
        <v>28</v>
      </c>
      <c r="BG99" s="48" t="s">
        <v>1433</v>
      </c>
      <c r="BH99" s="49" t="str">
        <f t="shared" si="474"/>
        <v>11:50:28</v>
      </c>
      <c r="BI99" s="47" t="str">
        <f t="shared" si="475"/>
        <v>11</v>
      </c>
      <c r="BJ99" s="47" t="str">
        <f t="shared" si="476"/>
        <v>54</v>
      </c>
      <c r="BK99" s="47" t="str">
        <f t="shared" si="477"/>
        <v>30</v>
      </c>
      <c r="BL99" s="320">
        <v>115430</v>
      </c>
      <c r="BM99" s="49" t="str">
        <f t="shared" si="478"/>
        <v>11:54:30</v>
      </c>
      <c r="BN99" s="50">
        <f t="shared" si="479"/>
        <v>5.5879629629629612E-2</v>
      </c>
      <c r="BO99" s="57">
        <f t="shared" si="480"/>
        <v>2.8009259259259567E-3</v>
      </c>
      <c r="BP99" s="50">
        <f t="shared" si="481"/>
        <v>5.8680555555555569E-2</v>
      </c>
      <c r="BQ99" s="52">
        <f t="shared" si="482"/>
        <v>14.913007456503728</v>
      </c>
      <c r="BR99" s="52">
        <f t="shared" si="483"/>
        <v>14.201183431952664</v>
      </c>
      <c r="BS99" s="106">
        <f t="shared" si="484"/>
        <v>0.51701388888888888</v>
      </c>
      <c r="BT99" s="47" t="str">
        <f t="shared" si="485"/>
        <v>13</v>
      </c>
      <c r="BU99" s="47" t="str">
        <f t="shared" si="486"/>
        <v>48</v>
      </c>
      <c r="BV99" s="47" t="str">
        <f t="shared" si="487"/>
        <v>29</v>
      </c>
      <c r="BW99" s="48" t="s">
        <v>1434</v>
      </c>
      <c r="BX99" s="49" t="str">
        <f t="shared" si="488"/>
        <v>13:48:29</v>
      </c>
      <c r="BY99" s="47" t="str">
        <f t="shared" si="489"/>
        <v>13</v>
      </c>
      <c r="BZ99" s="47" t="str">
        <f t="shared" si="490"/>
        <v>52</v>
      </c>
      <c r="CA99" s="47" t="str">
        <f t="shared" si="491"/>
        <v>06</v>
      </c>
      <c r="CB99" s="48" t="s">
        <v>1435</v>
      </c>
      <c r="CC99" s="49" t="str">
        <f t="shared" si="492"/>
        <v>13:52:06</v>
      </c>
      <c r="CD99" s="107">
        <f t="shared" si="493"/>
        <v>5.8321759259259198E-2</v>
      </c>
      <c r="CE99" s="366">
        <f t="shared" si="494"/>
        <v>2.5115740740742076E-3</v>
      </c>
      <c r="CF99" s="107">
        <f t="shared" si="495"/>
        <v>6.0833333333333406E-2</v>
      </c>
      <c r="CG99" s="52">
        <f t="shared" si="496"/>
        <v>14.288549315340347</v>
      </c>
      <c r="CH99" s="52">
        <f t="shared" si="497"/>
        <v>13.698630136986301</v>
      </c>
      <c r="CI99" s="108">
        <f t="shared" si="498"/>
        <v>0.59868055555555566</v>
      </c>
      <c r="CJ99" s="47" t="str">
        <f t="shared" si="499"/>
        <v>15</v>
      </c>
      <c r="CK99" s="47" t="str">
        <f t="shared" si="500"/>
        <v>43</v>
      </c>
      <c r="CL99" s="47" t="str">
        <f t="shared" si="501"/>
        <v>17</v>
      </c>
      <c r="CM99" s="48" t="s">
        <v>1436</v>
      </c>
      <c r="CN99" s="119" t="str">
        <f t="shared" si="502"/>
        <v>15:43:17</v>
      </c>
      <c r="CO99" s="47" t="str">
        <f t="shared" si="503"/>
        <v>15</v>
      </c>
      <c r="CP99" s="47" t="str">
        <f t="shared" si="504"/>
        <v>47</v>
      </c>
      <c r="CQ99" s="47" t="str">
        <f t="shared" si="505"/>
        <v>43</v>
      </c>
      <c r="CR99" s="48" t="s">
        <v>1437</v>
      </c>
      <c r="CS99" s="119" t="str">
        <f t="shared" si="506"/>
        <v>15:47:43</v>
      </c>
      <c r="CT99" s="107">
        <f t="shared" si="507"/>
        <v>5.6377314814814672E-2</v>
      </c>
      <c r="CU99" s="366">
        <f t="shared" si="508"/>
        <v>3.0787037037037779E-3</v>
      </c>
      <c r="CV99" s="107">
        <f t="shared" si="509"/>
        <v>5.945601851851845E-2</v>
      </c>
      <c r="CW99" s="52">
        <f t="shared" si="510"/>
        <v>14.781359063847258</v>
      </c>
      <c r="CX99" s="52">
        <f t="shared" si="511"/>
        <v>14.015962624099668</v>
      </c>
      <c r="CY99" s="58"/>
      <c r="CZ99" s="121">
        <f t="shared" si="539"/>
        <v>14.443329989969909</v>
      </c>
      <c r="DA99" s="421">
        <f t="shared" si="523"/>
        <v>14.65599131496811</v>
      </c>
      <c r="DB99" s="61">
        <f t="shared" si="540"/>
        <v>0.17057870370370348</v>
      </c>
      <c r="DC99" s="61">
        <f t="shared" si="541"/>
        <v>0.17309027777777769</v>
      </c>
      <c r="DD99" s="6"/>
      <c r="DE99" s="123">
        <v>60</v>
      </c>
      <c r="DF99" s="64">
        <f t="shared" si="542"/>
        <v>4.0938888888888885</v>
      </c>
      <c r="DG99" s="64">
        <f t="shared" si="543"/>
        <v>4.1541666666666668</v>
      </c>
      <c r="DH99" s="16">
        <f t="shared" si="528"/>
        <v>115</v>
      </c>
      <c r="DI99" s="16">
        <f t="shared" si="544"/>
        <v>-83.633333333333326</v>
      </c>
      <c r="DJ99" s="65">
        <f t="shared" si="545"/>
        <v>91.366666666666674</v>
      </c>
      <c r="DK99" s="65">
        <f t="shared" si="546"/>
        <v>91.366666666666674</v>
      </c>
      <c r="DL99" s="65">
        <f t="shared" si="547"/>
        <v>91.366666666666674</v>
      </c>
      <c r="DM99" s="65">
        <f t="shared" si="548"/>
        <v>91.366666666666674</v>
      </c>
      <c r="DN99" s="65">
        <f t="shared" si="549"/>
        <v>91.366666666666674</v>
      </c>
      <c r="DO99" s="65">
        <f t="shared" si="550"/>
        <v>91.366666666666674</v>
      </c>
      <c r="DP99" s="65">
        <f t="shared" si="551"/>
        <v>91.366666666666674</v>
      </c>
      <c r="DQ99" s="65">
        <f t="shared" si="552"/>
        <v>91.366666666666674</v>
      </c>
      <c r="DR99" s="134">
        <f t="shared" si="553"/>
        <v>91.366666666666674</v>
      </c>
    </row>
    <row r="100" spans="1:123" s="355" customFormat="1">
      <c r="A100" s="212">
        <f t="shared" si="521"/>
        <v>19</v>
      </c>
      <c r="B100" s="80">
        <v>60</v>
      </c>
      <c r="C100" s="102">
        <v>223</v>
      </c>
      <c r="D100" s="103" t="s">
        <v>747</v>
      </c>
      <c r="E100" s="104" t="s">
        <v>1027</v>
      </c>
      <c r="F100" s="328"/>
      <c r="G100" s="335"/>
      <c r="H100" s="335"/>
      <c r="I100" s="335"/>
      <c r="J100" s="335"/>
      <c r="K100" s="335"/>
      <c r="L100" s="335"/>
      <c r="M100" s="335"/>
      <c r="N100" s="335"/>
      <c r="O100" s="335"/>
      <c r="P100" s="335"/>
      <c r="Q100" s="335"/>
      <c r="R100" s="335"/>
      <c r="S100" s="335"/>
      <c r="T100" s="335"/>
      <c r="U100" s="335"/>
      <c r="V100" s="335"/>
      <c r="W100" s="335"/>
      <c r="X100" s="335"/>
      <c r="Y100" s="335"/>
      <c r="Z100" s="335"/>
      <c r="AA100" s="335"/>
      <c r="AB100" s="335"/>
      <c r="AC100" s="335"/>
      <c r="AD100" s="335"/>
      <c r="AE100" s="335"/>
      <c r="AF100" s="387"/>
      <c r="AG100" s="335"/>
      <c r="AH100" s="335"/>
      <c r="AI100" s="335"/>
      <c r="AJ100" s="335"/>
      <c r="AK100" s="335"/>
      <c r="AL100" s="335"/>
      <c r="AM100" s="335"/>
      <c r="AN100" s="335"/>
      <c r="AO100" s="335"/>
      <c r="AP100" s="335"/>
      <c r="AQ100" s="335"/>
      <c r="AR100" s="335"/>
      <c r="AS100" s="335"/>
      <c r="AT100" s="335"/>
      <c r="AU100" s="335"/>
      <c r="AV100" s="335"/>
      <c r="AW100" s="335"/>
      <c r="AX100" s="335"/>
      <c r="AY100" s="335"/>
      <c r="AZ100" s="335"/>
      <c r="BA100" s="335"/>
      <c r="BB100" s="335"/>
      <c r="BC100" s="46">
        <v>0.4375</v>
      </c>
      <c r="BD100" s="47" t="str">
        <f t="shared" si="471"/>
        <v>11</v>
      </c>
      <c r="BE100" s="47" t="str">
        <f t="shared" si="472"/>
        <v>35</v>
      </c>
      <c r="BF100" s="47" t="str">
        <f t="shared" si="473"/>
        <v>12</v>
      </c>
      <c r="BG100" s="48" t="s">
        <v>1438</v>
      </c>
      <c r="BH100" s="49" t="str">
        <f t="shared" si="474"/>
        <v>11:35:12</v>
      </c>
      <c r="BI100" s="47" t="str">
        <f t="shared" si="475"/>
        <v>11</v>
      </c>
      <c r="BJ100" s="47" t="str">
        <f t="shared" si="476"/>
        <v>48</v>
      </c>
      <c r="BK100" s="47" t="str">
        <f t="shared" si="477"/>
        <v>00</v>
      </c>
      <c r="BL100" s="320">
        <v>114800</v>
      </c>
      <c r="BM100" s="49" t="str">
        <f t="shared" si="478"/>
        <v>11:48:00</v>
      </c>
      <c r="BN100" s="50">
        <f t="shared" si="479"/>
        <v>4.527777777777775E-2</v>
      </c>
      <c r="BO100" s="57">
        <f t="shared" si="480"/>
        <v>8.8888888888889461E-3</v>
      </c>
      <c r="BP100" s="50">
        <f t="shared" si="481"/>
        <v>5.4166666666666696E-2</v>
      </c>
      <c r="BQ100" s="52">
        <f t="shared" si="482"/>
        <v>18.404907975460123</v>
      </c>
      <c r="BR100" s="52">
        <f t="shared" si="483"/>
        <v>15.384615384615383</v>
      </c>
      <c r="BS100" s="106">
        <f t="shared" si="484"/>
        <v>0.51250000000000007</v>
      </c>
      <c r="BT100" s="47" t="str">
        <f t="shared" si="485"/>
        <v>13</v>
      </c>
      <c r="BU100" s="47" t="str">
        <f t="shared" si="486"/>
        <v>22</v>
      </c>
      <c r="BV100" s="47" t="str">
        <f t="shared" si="487"/>
        <v>50</v>
      </c>
      <c r="BW100" s="48" t="s">
        <v>1439</v>
      </c>
      <c r="BX100" s="49" t="str">
        <f t="shared" si="488"/>
        <v>13:22:50</v>
      </c>
      <c r="BY100" s="47" t="str">
        <f t="shared" si="489"/>
        <v>13</v>
      </c>
      <c r="BZ100" s="47" t="str">
        <f t="shared" si="490"/>
        <v>31</v>
      </c>
      <c r="CA100" s="47" t="str">
        <f t="shared" si="491"/>
        <v>33</v>
      </c>
      <c r="CB100" s="48" t="s">
        <v>1440</v>
      </c>
      <c r="CC100" s="49" t="str">
        <f t="shared" si="492"/>
        <v>13:31:33</v>
      </c>
      <c r="CD100" s="107">
        <f t="shared" si="493"/>
        <v>4.5023148148148118E-2</v>
      </c>
      <c r="CE100" s="366">
        <f t="shared" si="494"/>
        <v>6.0532407407406508E-3</v>
      </c>
      <c r="CF100" s="107">
        <f t="shared" si="495"/>
        <v>5.1076388888888768E-2</v>
      </c>
      <c r="CG100" s="52">
        <f t="shared" si="496"/>
        <v>18.508997429305914</v>
      </c>
      <c r="CH100" s="52">
        <f t="shared" si="497"/>
        <v>16.315431679129841</v>
      </c>
      <c r="CI100" s="108">
        <f t="shared" si="498"/>
        <v>0.58440972222222221</v>
      </c>
      <c r="CJ100" s="47" t="str">
        <f t="shared" si="499"/>
        <v>15</v>
      </c>
      <c r="CK100" s="47" t="str">
        <f t="shared" si="500"/>
        <v>52</v>
      </c>
      <c r="CL100" s="47" t="str">
        <f t="shared" si="501"/>
        <v>35</v>
      </c>
      <c r="CM100" s="48" t="s">
        <v>1441</v>
      </c>
      <c r="CN100" s="119" t="str">
        <f t="shared" si="502"/>
        <v>15:52:35</v>
      </c>
      <c r="CO100" s="47" t="str">
        <f t="shared" si="503"/>
        <v>15</v>
      </c>
      <c r="CP100" s="47" t="str">
        <f t="shared" si="504"/>
        <v>53</v>
      </c>
      <c r="CQ100" s="47" t="str">
        <f t="shared" si="505"/>
        <v>10</v>
      </c>
      <c r="CR100" s="48" t="s">
        <v>1442</v>
      </c>
      <c r="CS100" s="119" t="str">
        <f t="shared" si="506"/>
        <v>15:53:10</v>
      </c>
      <c r="CT100" s="107">
        <f t="shared" si="507"/>
        <v>7.710648148148147E-2</v>
      </c>
      <c r="CU100" s="366">
        <f t="shared" si="508"/>
        <v>4.050925925925819E-4</v>
      </c>
      <c r="CV100" s="107">
        <f t="shared" si="509"/>
        <v>7.7511574074074052E-2</v>
      </c>
      <c r="CW100" s="52">
        <f t="shared" si="510"/>
        <v>10.807565295706993</v>
      </c>
      <c r="CX100" s="52">
        <f t="shared" si="511"/>
        <v>10.751082574286993</v>
      </c>
      <c r="CY100" s="58"/>
      <c r="CZ100" s="121">
        <f t="shared" si="539"/>
        <v>14.412490825381996</v>
      </c>
      <c r="DA100" s="421">
        <f t="shared" si="523"/>
        <v>14.93362831858407</v>
      </c>
      <c r="DB100" s="61">
        <f t="shared" si="540"/>
        <v>0.16740740740740734</v>
      </c>
      <c r="DC100" s="61">
        <f t="shared" si="541"/>
        <v>0.17346064814814799</v>
      </c>
      <c r="DD100" s="6"/>
      <c r="DE100" s="123">
        <v>60</v>
      </c>
      <c r="DF100" s="64">
        <f t="shared" si="542"/>
        <v>4.0177777777777779</v>
      </c>
      <c r="DG100" s="64">
        <f t="shared" si="543"/>
        <v>4.1630555555555562</v>
      </c>
      <c r="DH100" s="16">
        <f t="shared" si="528"/>
        <v>110</v>
      </c>
      <c r="DI100" s="16">
        <f t="shared" si="544"/>
        <v>-89.083333333333329</v>
      </c>
      <c r="DJ100" s="65">
        <f t="shared" si="545"/>
        <v>80.916666666666671</v>
      </c>
      <c r="DK100" s="65">
        <f t="shared" si="546"/>
        <v>80.916666666666671</v>
      </c>
      <c r="DL100" s="65">
        <f t="shared" si="547"/>
        <v>80.916666666666671</v>
      </c>
      <c r="DM100" s="65">
        <f t="shared" si="548"/>
        <v>80.916666666666671</v>
      </c>
      <c r="DN100" s="65">
        <f t="shared" si="549"/>
        <v>80.916666666666671</v>
      </c>
      <c r="DO100" s="65">
        <f t="shared" si="550"/>
        <v>80.916666666666671</v>
      </c>
      <c r="DP100" s="65">
        <f t="shared" si="551"/>
        <v>80.916666666666671</v>
      </c>
      <c r="DQ100" s="65">
        <f t="shared" si="552"/>
        <v>80.916666666666671</v>
      </c>
      <c r="DR100" s="134">
        <f t="shared" si="553"/>
        <v>80.916666666666671</v>
      </c>
    </row>
    <row r="101" spans="1:123" s="355" customFormat="1">
      <c r="A101" s="212">
        <f t="shared" si="521"/>
        <v>20</v>
      </c>
      <c r="B101" s="80">
        <v>60</v>
      </c>
      <c r="C101" s="102">
        <v>249</v>
      </c>
      <c r="D101" s="103" t="s">
        <v>1443</v>
      </c>
      <c r="E101" s="104" t="s">
        <v>1444</v>
      </c>
      <c r="F101" s="328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87"/>
      <c r="AG101" s="33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  <c r="AU101" s="335"/>
      <c r="AV101" s="335"/>
      <c r="AW101" s="335"/>
      <c r="AX101" s="335"/>
      <c r="AY101" s="335"/>
      <c r="AZ101" s="335"/>
      <c r="BA101" s="335"/>
      <c r="BB101" s="335"/>
      <c r="BC101" s="46">
        <v>0.4375</v>
      </c>
      <c r="BD101" s="47" t="str">
        <f t="shared" si="471"/>
        <v>11</v>
      </c>
      <c r="BE101" s="47" t="str">
        <f t="shared" si="472"/>
        <v>51</v>
      </c>
      <c r="BF101" s="47" t="str">
        <f t="shared" si="473"/>
        <v>07</v>
      </c>
      <c r="BG101" s="48" t="s">
        <v>1445</v>
      </c>
      <c r="BH101" s="49" t="str">
        <f t="shared" si="474"/>
        <v>11:51:07</v>
      </c>
      <c r="BI101" s="47" t="str">
        <f t="shared" si="475"/>
        <v>11</v>
      </c>
      <c r="BJ101" s="47" t="str">
        <f t="shared" si="476"/>
        <v>55</v>
      </c>
      <c r="BK101" s="47" t="str">
        <f t="shared" si="477"/>
        <v>06</v>
      </c>
      <c r="BL101" s="320">
        <v>115506</v>
      </c>
      <c r="BM101" s="49" t="str">
        <f t="shared" si="478"/>
        <v>11:55:06</v>
      </c>
      <c r="BN101" s="50">
        <f t="shared" si="479"/>
        <v>5.6331018518518572E-2</v>
      </c>
      <c r="BO101" s="57">
        <f t="shared" si="480"/>
        <v>2.766203703703618E-3</v>
      </c>
      <c r="BP101" s="50">
        <f t="shared" si="481"/>
        <v>5.909722222222219E-2</v>
      </c>
      <c r="BQ101" s="52">
        <f t="shared" si="482"/>
        <v>14.793507294020955</v>
      </c>
      <c r="BR101" s="52">
        <f t="shared" si="483"/>
        <v>14.101057579318448</v>
      </c>
      <c r="BS101" s="106">
        <f t="shared" si="484"/>
        <v>0.5174305555555555</v>
      </c>
      <c r="BT101" s="47" t="str">
        <f t="shared" si="485"/>
        <v>13</v>
      </c>
      <c r="BU101" s="47" t="str">
        <f t="shared" si="486"/>
        <v>53</v>
      </c>
      <c r="BV101" s="47" t="str">
        <f t="shared" si="487"/>
        <v>09</v>
      </c>
      <c r="BW101" s="48" t="s">
        <v>1446</v>
      </c>
      <c r="BX101" s="49" t="str">
        <f t="shared" si="488"/>
        <v>13:53:09</v>
      </c>
      <c r="BY101" s="47" t="str">
        <f t="shared" si="489"/>
        <v>14</v>
      </c>
      <c r="BZ101" s="47" t="str">
        <f t="shared" si="490"/>
        <v>01</v>
      </c>
      <c r="CA101" s="47" t="str">
        <f t="shared" si="491"/>
        <v>22</v>
      </c>
      <c r="CB101" s="48" t="s">
        <v>1447</v>
      </c>
      <c r="CC101" s="49" t="str">
        <f t="shared" si="492"/>
        <v>14:01:22</v>
      </c>
      <c r="CD101" s="107">
        <f t="shared" si="493"/>
        <v>6.1145833333333455E-2</v>
      </c>
      <c r="CE101" s="366">
        <f t="shared" si="494"/>
        <v>5.7060185185184853E-3</v>
      </c>
      <c r="CF101" s="107">
        <f t="shared" si="495"/>
        <v>6.685185185185194E-2</v>
      </c>
      <c r="CG101" s="52">
        <f t="shared" si="496"/>
        <v>13.628620102214651</v>
      </c>
      <c r="CH101" s="52">
        <f t="shared" si="497"/>
        <v>12.465373961218836</v>
      </c>
      <c r="CI101" s="108">
        <f t="shared" si="498"/>
        <v>0.60511574074074082</v>
      </c>
      <c r="CJ101" s="47" t="str">
        <f t="shared" si="499"/>
        <v>15</v>
      </c>
      <c r="CK101" s="47" t="str">
        <f t="shared" si="500"/>
        <v>58</v>
      </c>
      <c r="CL101" s="47" t="str">
        <f t="shared" si="501"/>
        <v>09</v>
      </c>
      <c r="CM101" s="48" t="s">
        <v>1448</v>
      </c>
      <c r="CN101" s="119" t="str">
        <f t="shared" si="502"/>
        <v>15:58:09</v>
      </c>
      <c r="CO101" s="47" t="str">
        <f t="shared" si="503"/>
        <v>16</v>
      </c>
      <c r="CP101" s="47" t="str">
        <f t="shared" si="504"/>
        <v>02</v>
      </c>
      <c r="CQ101" s="47" t="str">
        <f t="shared" si="505"/>
        <v>10</v>
      </c>
      <c r="CR101" s="48" t="s">
        <v>1910</v>
      </c>
      <c r="CS101" s="119" t="str">
        <f t="shared" si="506"/>
        <v>16:02:10</v>
      </c>
      <c r="CT101" s="107">
        <f t="shared" si="507"/>
        <v>6.0266203703703614E-2</v>
      </c>
      <c r="CU101" s="366">
        <f t="shared" si="508"/>
        <v>2.7893518518519178E-3</v>
      </c>
      <c r="CV101" s="107">
        <f t="shared" si="509"/>
        <v>6.3055555555555531E-2</v>
      </c>
      <c r="CW101" s="52">
        <f t="shared" si="510"/>
        <v>13.827539850201651</v>
      </c>
      <c r="CX101" s="52">
        <f t="shared" si="511"/>
        <v>13.215859030837004</v>
      </c>
      <c r="CY101" s="58"/>
      <c r="CZ101" s="121">
        <f t="shared" si="539"/>
        <v>13.627760252365928</v>
      </c>
      <c r="DA101" s="421">
        <f t="shared" si="523"/>
        <v>14.065247118577847</v>
      </c>
      <c r="DB101" s="61">
        <f t="shared" si="540"/>
        <v>0.17774305555555564</v>
      </c>
      <c r="DC101" s="61">
        <f t="shared" si="541"/>
        <v>0.18344907407407413</v>
      </c>
      <c r="DD101" s="6"/>
      <c r="DE101" s="123">
        <v>60</v>
      </c>
      <c r="DF101" s="64">
        <f t="shared" si="542"/>
        <v>4.2658333333333331</v>
      </c>
      <c r="DG101" s="64">
        <f t="shared" si="543"/>
        <v>4.4027777777777786</v>
      </c>
      <c r="DH101" s="16">
        <f t="shared" si="528"/>
        <v>105</v>
      </c>
      <c r="DI101" s="16">
        <f t="shared" si="544"/>
        <v>-98.083333333333343</v>
      </c>
      <c r="DJ101" s="65">
        <f t="shared" si="545"/>
        <v>66.916666666666657</v>
      </c>
      <c r="DK101" s="65">
        <f t="shared" si="546"/>
        <v>66.916666666666657</v>
      </c>
      <c r="DL101" s="65">
        <f t="shared" si="547"/>
        <v>66.916666666666657</v>
      </c>
      <c r="DM101" s="65">
        <f t="shared" si="548"/>
        <v>66.916666666666657</v>
      </c>
      <c r="DN101" s="65">
        <f t="shared" si="549"/>
        <v>66.916666666666657</v>
      </c>
      <c r="DO101" s="65">
        <f t="shared" si="550"/>
        <v>66.916666666666657</v>
      </c>
      <c r="DP101" s="65">
        <f t="shared" si="551"/>
        <v>66.916666666666657</v>
      </c>
      <c r="DQ101" s="65">
        <f t="shared" si="552"/>
        <v>66.916666666666657</v>
      </c>
      <c r="DR101" s="134">
        <f t="shared" si="553"/>
        <v>66.916666666666657</v>
      </c>
    </row>
    <row r="102" spans="1:123" s="355" customFormat="1">
      <c r="A102" s="212">
        <f t="shared" si="521"/>
        <v>21</v>
      </c>
      <c r="B102" s="80">
        <v>60</v>
      </c>
      <c r="C102" s="102">
        <v>244</v>
      </c>
      <c r="D102" s="103" t="s">
        <v>1449</v>
      </c>
      <c r="E102" s="104" t="s">
        <v>1450</v>
      </c>
      <c r="F102" s="328"/>
      <c r="G102" s="335"/>
      <c r="H102" s="335"/>
      <c r="I102" s="335"/>
      <c r="J102" s="335"/>
      <c r="K102" s="335"/>
      <c r="L102" s="335"/>
      <c r="M102" s="335"/>
      <c r="N102" s="335"/>
      <c r="O102" s="335"/>
      <c r="P102" s="335"/>
      <c r="Q102" s="335"/>
      <c r="R102" s="335"/>
      <c r="S102" s="335"/>
      <c r="T102" s="335"/>
      <c r="U102" s="335"/>
      <c r="V102" s="335"/>
      <c r="W102" s="335"/>
      <c r="X102" s="335"/>
      <c r="Y102" s="335"/>
      <c r="Z102" s="335"/>
      <c r="AA102" s="335"/>
      <c r="AB102" s="335"/>
      <c r="AC102" s="335"/>
      <c r="AD102" s="335"/>
      <c r="AE102" s="335"/>
      <c r="AF102" s="387"/>
      <c r="AG102" s="335"/>
      <c r="AH102" s="335"/>
      <c r="AI102" s="335"/>
      <c r="AJ102" s="335"/>
      <c r="AK102" s="335"/>
      <c r="AL102" s="335"/>
      <c r="AM102" s="335"/>
      <c r="AN102" s="335"/>
      <c r="AO102" s="335"/>
      <c r="AP102" s="335"/>
      <c r="AQ102" s="335"/>
      <c r="AR102" s="335"/>
      <c r="AS102" s="335"/>
      <c r="AT102" s="335"/>
      <c r="AU102" s="335"/>
      <c r="AV102" s="335"/>
      <c r="AW102" s="335"/>
      <c r="AX102" s="335"/>
      <c r="AY102" s="335"/>
      <c r="AZ102" s="335"/>
      <c r="BA102" s="335"/>
      <c r="BB102" s="335"/>
      <c r="BC102" s="46">
        <v>0.4375</v>
      </c>
      <c r="BD102" s="47" t="str">
        <f t="shared" si="471"/>
        <v>11</v>
      </c>
      <c r="BE102" s="47" t="str">
        <f t="shared" si="472"/>
        <v>51</v>
      </c>
      <c r="BF102" s="47" t="str">
        <f t="shared" si="473"/>
        <v>06</v>
      </c>
      <c r="BG102" s="48" t="s">
        <v>1451</v>
      </c>
      <c r="BH102" s="49" t="str">
        <f t="shared" si="474"/>
        <v>11:51:06</v>
      </c>
      <c r="BI102" s="47" t="str">
        <f t="shared" si="475"/>
        <v>11</v>
      </c>
      <c r="BJ102" s="47" t="str">
        <f t="shared" si="476"/>
        <v>55</v>
      </c>
      <c r="BK102" s="47" t="str">
        <f t="shared" si="477"/>
        <v>15</v>
      </c>
      <c r="BL102" s="320">
        <v>115515</v>
      </c>
      <c r="BM102" s="49" t="str">
        <f t="shared" si="478"/>
        <v>11:55:15</v>
      </c>
      <c r="BN102" s="50">
        <f t="shared" si="479"/>
        <v>5.6319444444444422E-2</v>
      </c>
      <c r="BO102" s="57">
        <f t="shared" si="480"/>
        <v>2.8819444444444509E-3</v>
      </c>
      <c r="BP102" s="50">
        <f t="shared" si="481"/>
        <v>5.9201388888888873E-2</v>
      </c>
      <c r="BQ102" s="52">
        <f t="shared" si="482"/>
        <v>14.796547472256472</v>
      </c>
      <c r="BR102" s="52">
        <f t="shared" si="483"/>
        <v>14.07624633431085</v>
      </c>
      <c r="BS102" s="106">
        <f t="shared" si="484"/>
        <v>0.51753472222222219</v>
      </c>
      <c r="BT102" s="47" t="str">
        <f t="shared" si="485"/>
        <v>13</v>
      </c>
      <c r="BU102" s="47" t="str">
        <f t="shared" si="486"/>
        <v>53</v>
      </c>
      <c r="BV102" s="47" t="str">
        <f t="shared" si="487"/>
        <v>12</v>
      </c>
      <c r="BW102" s="48" t="s">
        <v>1452</v>
      </c>
      <c r="BX102" s="49" t="str">
        <f t="shared" si="488"/>
        <v>13:53:12</v>
      </c>
      <c r="BY102" s="47" t="str">
        <f t="shared" si="489"/>
        <v>14</v>
      </c>
      <c r="BZ102" s="47" t="str">
        <f t="shared" si="490"/>
        <v>01</v>
      </c>
      <c r="CA102" s="47" t="str">
        <f t="shared" si="491"/>
        <v>15</v>
      </c>
      <c r="CB102" s="48" t="s">
        <v>1453</v>
      </c>
      <c r="CC102" s="49" t="str">
        <f t="shared" si="492"/>
        <v>14:01:15</v>
      </c>
      <c r="CD102" s="107">
        <f t="shared" si="493"/>
        <v>6.1076388888888888E-2</v>
      </c>
      <c r="CE102" s="366">
        <f t="shared" si="494"/>
        <v>5.5902777777778745E-3</v>
      </c>
      <c r="CF102" s="107">
        <f t="shared" si="495"/>
        <v>6.6666666666666763E-2</v>
      </c>
      <c r="CG102" s="52">
        <f t="shared" si="496"/>
        <v>13.644115974985787</v>
      </c>
      <c r="CH102" s="52">
        <f t="shared" si="497"/>
        <v>12.5</v>
      </c>
      <c r="CI102" s="108">
        <f t="shared" si="498"/>
        <v>0.60503472222222232</v>
      </c>
      <c r="CJ102" s="47" t="str">
        <f t="shared" si="499"/>
        <v>15</v>
      </c>
      <c r="CK102" s="47" t="str">
        <f t="shared" si="500"/>
        <v>58</v>
      </c>
      <c r="CL102" s="47" t="str">
        <f t="shared" si="501"/>
        <v>08</v>
      </c>
      <c r="CM102" s="48" t="s">
        <v>1454</v>
      </c>
      <c r="CN102" s="119" t="str">
        <f t="shared" si="502"/>
        <v>15:58:08</v>
      </c>
      <c r="CO102" s="47" t="str">
        <f t="shared" si="503"/>
        <v>16</v>
      </c>
      <c r="CP102" s="47" t="str">
        <f t="shared" si="504"/>
        <v>02</v>
      </c>
      <c r="CQ102" s="47" t="str">
        <f t="shared" si="505"/>
        <v>43</v>
      </c>
      <c r="CR102" s="48" t="s">
        <v>1455</v>
      </c>
      <c r="CS102" s="119" t="str">
        <f t="shared" si="506"/>
        <v>16:02:43</v>
      </c>
      <c r="CT102" s="107">
        <f t="shared" si="507"/>
        <v>6.0335648148148069E-2</v>
      </c>
      <c r="CU102" s="366">
        <f t="shared" si="508"/>
        <v>3.1828703703703498E-3</v>
      </c>
      <c r="CV102" s="107">
        <f t="shared" si="509"/>
        <v>6.3518518518518419E-2</v>
      </c>
      <c r="CW102" s="52">
        <f t="shared" si="510"/>
        <v>13.811624784193361</v>
      </c>
      <c r="CX102" s="52">
        <f t="shared" si="511"/>
        <v>13.119533527696793</v>
      </c>
      <c r="CY102" s="58"/>
      <c r="CZ102" s="121">
        <f t="shared" si="539"/>
        <v>13.637224572258349</v>
      </c>
      <c r="DA102" s="421">
        <f t="shared" si="523"/>
        <v>14.066163063297735</v>
      </c>
      <c r="DB102" s="61">
        <f t="shared" si="540"/>
        <v>0.17773148148148138</v>
      </c>
      <c r="DC102" s="61">
        <f t="shared" si="541"/>
        <v>0.18332175925925925</v>
      </c>
      <c r="DD102" s="6"/>
      <c r="DE102" s="123">
        <v>60</v>
      </c>
      <c r="DF102" s="64">
        <f t="shared" si="542"/>
        <v>4.2655555555555553</v>
      </c>
      <c r="DG102" s="64">
        <f t="shared" si="543"/>
        <v>4.3997222222222225</v>
      </c>
      <c r="DH102" s="16">
        <f t="shared" si="528"/>
        <v>100</v>
      </c>
      <c r="DI102" s="16">
        <f t="shared" si="544"/>
        <v>-98.633333333333326</v>
      </c>
      <c r="DJ102" s="65">
        <f t="shared" si="545"/>
        <v>61.366666666666674</v>
      </c>
      <c r="DK102" s="65">
        <f t="shared" si="546"/>
        <v>61.366666666666674</v>
      </c>
      <c r="DL102" s="65">
        <f t="shared" si="547"/>
        <v>61.366666666666674</v>
      </c>
      <c r="DM102" s="65">
        <f t="shared" si="548"/>
        <v>61.366666666666674</v>
      </c>
      <c r="DN102" s="65">
        <f t="shared" si="549"/>
        <v>61.366666666666674</v>
      </c>
      <c r="DO102" s="65">
        <f t="shared" si="550"/>
        <v>61.366666666666674</v>
      </c>
      <c r="DP102" s="65">
        <f t="shared" si="551"/>
        <v>61.366666666666674</v>
      </c>
      <c r="DQ102" s="65">
        <f t="shared" si="552"/>
        <v>61.366666666666674</v>
      </c>
      <c r="DR102" s="134">
        <f t="shared" si="553"/>
        <v>61.366666666666674</v>
      </c>
    </row>
    <row r="103" spans="1:123" s="355" customFormat="1">
      <c r="A103" s="212">
        <f t="shared" si="521"/>
        <v>22</v>
      </c>
      <c r="B103" s="80">
        <v>60</v>
      </c>
      <c r="C103" s="102">
        <v>291</v>
      </c>
      <c r="D103" s="103" t="s">
        <v>1456</v>
      </c>
      <c r="E103" s="104" t="s">
        <v>1457</v>
      </c>
      <c r="F103" s="328"/>
      <c r="G103" s="335"/>
      <c r="H103" s="335"/>
      <c r="I103" s="335"/>
      <c r="J103" s="335"/>
      <c r="K103" s="335"/>
      <c r="L103" s="335"/>
      <c r="M103" s="335"/>
      <c r="N103" s="335"/>
      <c r="O103" s="335"/>
      <c r="P103" s="335"/>
      <c r="Q103" s="335"/>
      <c r="R103" s="335"/>
      <c r="S103" s="335"/>
      <c r="T103" s="335"/>
      <c r="U103" s="335"/>
      <c r="V103" s="335"/>
      <c r="W103" s="335"/>
      <c r="X103" s="335"/>
      <c r="Y103" s="335"/>
      <c r="Z103" s="335"/>
      <c r="AA103" s="335"/>
      <c r="AB103" s="335"/>
      <c r="AC103" s="335"/>
      <c r="AD103" s="335"/>
      <c r="AE103" s="335"/>
      <c r="AF103" s="387"/>
      <c r="AG103" s="335"/>
      <c r="AH103" s="335"/>
      <c r="AI103" s="335"/>
      <c r="AJ103" s="335"/>
      <c r="AK103" s="335"/>
      <c r="AL103" s="335"/>
      <c r="AM103" s="335"/>
      <c r="AN103" s="335"/>
      <c r="AO103" s="335"/>
      <c r="AP103" s="335"/>
      <c r="AQ103" s="335"/>
      <c r="AR103" s="335"/>
      <c r="AS103" s="335"/>
      <c r="AT103" s="335"/>
      <c r="AU103" s="335"/>
      <c r="AV103" s="335"/>
      <c r="AW103" s="335"/>
      <c r="AX103" s="335"/>
      <c r="AY103" s="335"/>
      <c r="AZ103" s="335"/>
      <c r="BA103" s="335"/>
      <c r="BB103" s="335"/>
      <c r="BC103" s="46">
        <v>0.4375</v>
      </c>
      <c r="BD103" s="47" t="str">
        <f t="shared" si="471"/>
        <v>11</v>
      </c>
      <c r="BE103" s="47" t="str">
        <f t="shared" si="472"/>
        <v>50</v>
      </c>
      <c r="BF103" s="47" t="str">
        <f t="shared" si="473"/>
        <v>27</v>
      </c>
      <c r="BG103" s="48" t="s">
        <v>1458</v>
      </c>
      <c r="BH103" s="49" t="str">
        <f t="shared" si="474"/>
        <v>11:50:27</v>
      </c>
      <c r="BI103" s="47" t="str">
        <f t="shared" si="475"/>
        <v>11</v>
      </c>
      <c r="BJ103" s="47" t="str">
        <f t="shared" si="476"/>
        <v>54</v>
      </c>
      <c r="BK103" s="47" t="str">
        <f t="shared" si="477"/>
        <v>10</v>
      </c>
      <c r="BL103" s="320">
        <v>115410</v>
      </c>
      <c r="BM103" s="49" t="str">
        <f t="shared" si="478"/>
        <v>11:54:10</v>
      </c>
      <c r="BN103" s="50">
        <f t="shared" si="479"/>
        <v>5.5868055555555574E-2</v>
      </c>
      <c r="BO103" s="57">
        <f t="shared" si="480"/>
        <v>2.5810185185185519E-3</v>
      </c>
      <c r="BP103" s="50">
        <f t="shared" si="481"/>
        <v>5.8449074074074125E-2</v>
      </c>
      <c r="BQ103" s="52">
        <f t="shared" si="482"/>
        <v>14.916096954630206</v>
      </c>
      <c r="BR103" s="52">
        <f t="shared" si="483"/>
        <v>14.257425742574258</v>
      </c>
      <c r="BS103" s="106">
        <f t="shared" si="484"/>
        <v>0.51678240740740744</v>
      </c>
      <c r="BT103" s="47" t="str">
        <f t="shared" si="485"/>
        <v>13</v>
      </c>
      <c r="BU103" s="47" t="str">
        <f t="shared" si="486"/>
        <v>58</v>
      </c>
      <c r="BV103" s="47" t="str">
        <f t="shared" si="487"/>
        <v>14</v>
      </c>
      <c r="BW103" s="48" t="s">
        <v>1459</v>
      </c>
      <c r="BX103" s="49" t="str">
        <f t="shared" si="488"/>
        <v>13:58:14</v>
      </c>
      <c r="BY103" s="47" t="str">
        <f t="shared" si="489"/>
        <v>14</v>
      </c>
      <c r="BZ103" s="47" t="str">
        <f t="shared" si="490"/>
        <v>02</v>
      </c>
      <c r="CA103" s="47" t="str">
        <f t="shared" si="491"/>
        <v>51</v>
      </c>
      <c r="CB103" s="48" t="s">
        <v>1460</v>
      </c>
      <c r="CC103" s="49" t="str">
        <f t="shared" si="492"/>
        <v>14:02:51</v>
      </c>
      <c r="CD103" s="107">
        <f t="shared" si="493"/>
        <v>6.5324074074074034E-2</v>
      </c>
      <c r="CE103" s="366">
        <f t="shared" si="494"/>
        <v>3.2060185185185386E-3</v>
      </c>
      <c r="CF103" s="107">
        <f t="shared" si="495"/>
        <v>6.8530092592592573E-2</v>
      </c>
      <c r="CG103" s="52">
        <f t="shared" si="496"/>
        <v>12.756909992912828</v>
      </c>
      <c r="CH103" s="52">
        <f t="shared" si="497"/>
        <v>12.160108089849688</v>
      </c>
      <c r="CI103" s="108">
        <f t="shared" si="498"/>
        <v>0.60614583333333338</v>
      </c>
      <c r="CJ103" s="47" t="str">
        <f t="shared" si="499"/>
        <v>16</v>
      </c>
      <c r="CK103" s="47" t="str">
        <f t="shared" si="500"/>
        <v>01</v>
      </c>
      <c r="CL103" s="47" t="str">
        <f t="shared" si="501"/>
        <v>31</v>
      </c>
      <c r="CM103" s="48" t="s">
        <v>1461</v>
      </c>
      <c r="CN103" s="119" t="str">
        <f t="shared" si="502"/>
        <v>16:01:31</v>
      </c>
      <c r="CO103" s="47" t="str">
        <f t="shared" si="503"/>
        <v>16</v>
      </c>
      <c r="CP103" s="47" t="str">
        <f t="shared" si="504"/>
        <v>04</v>
      </c>
      <c r="CQ103" s="47" t="str">
        <f t="shared" si="505"/>
        <v>49</v>
      </c>
      <c r="CR103" s="48" t="s">
        <v>1462</v>
      </c>
      <c r="CS103" s="119" t="str">
        <f t="shared" si="506"/>
        <v>16:04:49</v>
      </c>
      <c r="CT103" s="107">
        <f t="shared" si="507"/>
        <v>6.1574074074074003E-2</v>
      </c>
      <c r="CU103" s="366">
        <f t="shared" si="508"/>
        <v>2.2916666666666918E-3</v>
      </c>
      <c r="CV103" s="107">
        <f t="shared" si="509"/>
        <v>6.3865740740740695E-2</v>
      </c>
      <c r="CW103" s="52">
        <f t="shared" si="510"/>
        <v>13.533834586466165</v>
      </c>
      <c r="CX103" s="52">
        <f t="shared" si="511"/>
        <v>13.048205871692643</v>
      </c>
      <c r="CY103" s="58"/>
      <c r="CZ103" s="121">
        <f>$DC$81/(MINUTE(DC103)/60+HOUR(DC103)+SECOND(DC103)/3600)</f>
        <v>13.442867811799848</v>
      </c>
      <c r="DA103" s="421">
        <f t="shared" si="523"/>
        <v>13.678677727819645</v>
      </c>
      <c r="DB103" s="61">
        <f t="shared" ref="DB103:DB104" si="554">R103+AH103+AX103+BN103+CD103+CT103</f>
        <v>0.18276620370370361</v>
      </c>
      <c r="DC103" s="61">
        <f t="shared" ref="DC103:DC104" si="555">T103+AJ103+AZ103+BN103+CF103+CT103</f>
        <v>0.18597222222222215</v>
      </c>
      <c r="DD103" s="6"/>
      <c r="DE103" s="123">
        <v>60</v>
      </c>
      <c r="DF103" s="64">
        <f t="shared" ref="DF103:DF104" si="556">MINUTE(DB103)/60+HOUR(DB103)+SECOND(DB103)/3600</f>
        <v>4.3863888888888889</v>
      </c>
      <c r="DG103" s="64">
        <f t="shared" ref="DG103:DG104" si="557">MINUTE(DC103)/60+HOUR(DC103)+SECOND(DC103)/3600</f>
        <v>4.4633333333333338</v>
      </c>
      <c r="DH103" s="16">
        <f t="shared" si="528"/>
        <v>95</v>
      </c>
      <c r="DI103" s="16">
        <f>-(SECOND(CS103-$CS$82)/60+MINUTE(CS103-$CS$82)+HOUR(CS103-$CS$82)*60)</f>
        <v>-100.73333333333333</v>
      </c>
      <c r="DJ103" s="65">
        <f t="shared" ref="DJ103:DJ104" si="558">IF((DE103+DH103+DI103)&lt;DE103,DE103,DE103+DH103+DI103)</f>
        <v>60</v>
      </c>
      <c r="DK103" s="65">
        <f>IF(CN103&gt;$DE$81,0,DJ103)</f>
        <v>60</v>
      </c>
      <c r="DL103" s="65">
        <f t="shared" ref="DL103:DL104" si="559">IF((S103&gt;$DN$3),0,DK103)</f>
        <v>60</v>
      </c>
      <c r="DM103" s="65">
        <f t="shared" ref="DM103:DM104" si="560">IF((AI103&gt;$DN$3),0,DK103)</f>
        <v>60</v>
      </c>
      <c r="DN103" s="65">
        <f t="shared" ref="DN103:DN104" si="561">IF((AY103&gt;$DN$3),0,DK103)</f>
        <v>60</v>
      </c>
      <c r="DO103" s="65">
        <f t="shared" ref="DO103:DO104" si="562">IF((BO103&gt;$DM$3),0,DK103)</f>
        <v>60</v>
      </c>
      <c r="DP103" s="65">
        <f t="shared" ref="DP103:DP104" si="563">IF((CE103&gt;$DN$3),0,DK103)</f>
        <v>60</v>
      </c>
      <c r="DQ103" s="65">
        <f t="shared" ref="DQ103:DQ104" si="564">IF((CU103&gt;$DM$3),0,DK103)</f>
        <v>60</v>
      </c>
      <c r="DR103" s="134">
        <f t="shared" ref="DR103:DR104" si="565">DL103*DM103*DN103*DO103*DP103*DQ103/DL103/DM103/DN103/DP103/DQ103</f>
        <v>60</v>
      </c>
    </row>
    <row r="104" spans="1:123" s="355" customFormat="1">
      <c r="A104" s="212">
        <f t="shared" si="521"/>
        <v>23</v>
      </c>
      <c r="B104" s="80">
        <v>60</v>
      </c>
      <c r="C104" s="102">
        <v>251</v>
      </c>
      <c r="D104" s="103" t="s">
        <v>254</v>
      </c>
      <c r="E104" s="104" t="s">
        <v>1257</v>
      </c>
      <c r="F104" s="328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295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46">
        <v>0.4375</v>
      </c>
      <c r="BD104" s="47" t="str">
        <f t="shared" si="471"/>
        <v>11</v>
      </c>
      <c r="BE104" s="47" t="str">
        <f t="shared" si="472"/>
        <v>52</v>
      </c>
      <c r="BF104" s="47" t="str">
        <f t="shared" si="473"/>
        <v>26</v>
      </c>
      <c r="BG104" s="48" t="s">
        <v>1463</v>
      </c>
      <c r="BH104" s="49" t="str">
        <f t="shared" si="474"/>
        <v>11:52:26</v>
      </c>
      <c r="BI104" s="47" t="str">
        <f t="shared" si="475"/>
        <v>11</v>
      </c>
      <c r="BJ104" s="47" t="str">
        <f t="shared" si="476"/>
        <v>58</v>
      </c>
      <c r="BK104" s="47" t="str">
        <f t="shared" si="477"/>
        <v>14</v>
      </c>
      <c r="BL104" s="320">
        <v>115814</v>
      </c>
      <c r="BM104" s="49" t="str">
        <f t="shared" si="478"/>
        <v>11:58:14</v>
      </c>
      <c r="BN104" s="50">
        <f t="shared" si="479"/>
        <v>5.7245370370370363E-2</v>
      </c>
      <c r="BO104" s="50">
        <f t="shared" si="480"/>
        <v>4.0277777777777968E-3</v>
      </c>
      <c r="BP104" s="50">
        <f t="shared" si="481"/>
        <v>6.127314814814816E-2</v>
      </c>
      <c r="BQ104" s="52">
        <f t="shared" si="482"/>
        <v>14.557217953902143</v>
      </c>
      <c r="BR104" s="52">
        <f t="shared" si="483"/>
        <v>13.600302228938419</v>
      </c>
      <c r="BS104" s="106">
        <f t="shared" si="484"/>
        <v>0.51960648148148147</v>
      </c>
      <c r="BT104" s="47" t="str">
        <f t="shared" si="485"/>
        <v>13</v>
      </c>
      <c r="BU104" s="47" t="str">
        <f t="shared" si="486"/>
        <v>58</v>
      </c>
      <c r="BV104" s="47" t="str">
        <f t="shared" si="487"/>
        <v>13</v>
      </c>
      <c r="BW104" s="48" t="s">
        <v>1464</v>
      </c>
      <c r="BX104" s="49" t="str">
        <f t="shared" si="488"/>
        <v>13:58:13</v>
      </c>
      <c r="BY104" s="47" t="str">
        <f t="shared" si="489"/>
        <v>14</v>
      </c>
      <c r="BZ104" s="47" t="str">
        <f t="shared" si="490"/>
        <v>05</v>
      </c>
      <c r="CA104" s="47" t="str">
        <f t="shared" si="491"/>
        <v>14</v>
      </c>
      <c r="CB104" s="48" t="s">
        <v>1465</v>
      </c>
      <c r="CC104" s="49" t="str">
        <f t="shared" si="492"/>
        <v>14:05:14</v>
      </c>
      <c r="CD104" s="107">
        <f t="shared" si="493"/>
        <v>6.2488425925925961E-2</v>
      </c>
      <c r="CE104" s="366">
        <f t="shared" si="494"/>
        <v>4.8726851851851327E-3</v>
      </c>
      <c r="CF104" s="107">
        <f t="shared" si="495"/>
        <v>6.7361111111111094E-2</v>
      </c>
      <c r="CG104" s="52">
        <f t="shared" si="496"/>
        <v>13.335802926467865</v>
      </c>
      <c r="CH104" s="52">
        <f t="shared" si="497"/>
        <v>12.371134020618557</v>
      </c>
      <c r="CI104" s="108">
        <f t="shared" si="498"/>
        <v>0.60780092592592594</v>
      </c>
      <c r="CJ104" s="47" t="str">
        <f t="shared" si="499"/>
        <v>16</v>
      </c>
      <c r="CK104" s="47" t="str">
        <f t="shared" si="500"/>
        <v>03</v>
      </c>
      <c r="CL104" s="47" t="str">
        <f t="shared" si="501"/>
        <v>52</v>
      </c>
      <c r="CM104" s="48" t="s">
        <v>1466</v>
      </c>
      <c r="CN104" s="119" t="str">
        <f t="shared" si="502"/>
        <v>16:03:52</v>
      </c>
      <c r="CO104" s="47" t="str">
        <f t="shared" si="503"/>
        <v>16</v>
      </c>
      <c r="CP104" s="47" t="str">
        <f t="shared" si="504"/>
        <v>10</v>
      </c>
      <c r="CQ104" s="47" t="str">
        <f t="shared" si="505"/>
        <v>41</v>
      </c>
      <c r="CR104" s="48" t="s">
        <v>1467</v>
      </c>
      <c r="CS104" s="119" t="str">
        <f t="shared" si="506"/>
        <v>16:10:41</v>
      </c>
      <c r="CT104" s="107">
        <f t="shared" si="507"/>
        <v>6.1550925925925926E-2</v>
      </c>
      <c r="CU104" s="366">
        <f t="shared" si="508"/>
        <v>4.7337962962963331E-3</v>
      </c>
      <c r="CV104" s="107">
        <f t="shared" si="509"/>
        <v>6.6284722222222259E-2</v>
      </c>
      <c r="CW104" s="52">
        <f t="shared" si="510"/>
        <v>13.538924407672056</v>
      </c>
      <c r="CX104" s="52">
        <f t="shared" si="511"/>
        <v>12.57202723939235</v>
      </c>
      <c r="CY104" s="58"/>
      <c r="CZ104" s="121">
        <f>$DC$81/(MINUTE(DC104)/60+HOUR(DC104)+SECOND(DC104)/3600)</f>
        <v>13.429495150460083</v>
      </c>
      <c r="DA104" s="421">
        <f t="shared" si="523"/>
        <v>13.790461597395137</v>
      </c>
      <c r="DB104" s="61">
        <f t="shared" si="554"/>
        <v>0.18128472222222225</v>
      </c>
      <c r="DC104" s="61">
        <f t="shared" si="555"/>
        <v>0.18615740740740738</v>
      </c>
      <c r="DD104" s="6"/>
      <c r="DE104" s="123">
        <v>60</v>
      </c>
      <c r="DF104" s="64">
        <f t="shared" si="556"/>
        <v>4.3508333333333331</v>
      </c>
      <c r="DG104" s="64">
        <f t="shared" si="557"/>
        <v>4.4677777777777781</v>
      </c>
      <c r="DH104" s="16">
        <f t="shared" si="528"/>
        <v>90</v>
      </c>
      <c r="DI104" s="16">
        <f>-(SECOND(CS104-$CS$82)/60+MINUTE(CS104-$CS$82)+HOUR(CS104-$CS$82)*60)</f>
        <v>-106.6</v>
      </c>
      <c r="DJ104" s="65">
        <f t="shared" si="558"/>
        <v>60</v>
      </c>
      <c r="DK104" s="65">
        <f>IF(CN104&gt;$DE$81,0,DJ104)</f>
        <v>60</v>
      </c>
      <c r="DL104" s="65">
        <f t="shared" si="559"/>
        <v>60</v>
      </c>
      <c r="DM104" s="65">
        <f t="shared" si="560"/>
        <v>60</v>
      </c>
      <c r="DN104" s="65">
        <f t="shared" si="561"/>
        <v>60</v>
      </c>
      <c r="DO104" s="65">
        <f t="shared" si="562"/>
        <v>60</v>
      </c>
      <c r="DP104" s="65">
        <f t="shared" si="563"/>
        <v>60</v>
      </c>
      <c r="DQ104" s="65">
        <f t="shared" si="564"/>
        <v>60</v>
      </c>
      <c r="DR104" s="134">
        <f t="shared" si="565"/>
        <v>60</v>
      </c>
    </row>
    <row r="105" spans="1:123" s="355" customFormat="1">
      <c r="A105" s="417">
        <f t="shared" si="521"/>
        <v>24</v>
      </c>
      <c r="B105" s="357">
        <v>60</v>
      </c>
      <c r="C105" s="360">
        <v>229</v>
      </c>
      <c r="D105" s="361" t="s">
        <v>1255</v>
      </c>
      <c r="E105" s="362" t="s">
        <v>414</v>
      </c>
      <c r="F105" s="390" t="s">
        <v>1920</v>
      </c>
      <c r="G105" s="335"/>
      <c r="H105" s="335"/>
      <c r="I105" s="335"/>
      <c r="J105" s="335"/>
      <c r="K105" s="335"/>
      <c r="L105" s="335"/>
      <c r="M105" s="335"/>
      <c r="N105" s="335"/>
      <c r="O105" s="335"/>
      <c r="P105" s="335"/>
      <c r="Q105" s="335"/>
      <c r="R105" s="335"/>
      <c r="S105" s="335"/>
      <c r="T105" s="335"/>
      <c r="U105" s="335"/>
      <c r="V105" s="335"/>
      <c r="W105" s="335"/>
      <c r="X105" s="335"/>
      <c r="Y105" s="335"/>
      <c r="Z105" s="335"/>
      <c r="AA105" s="335"/>
      <c r="AB105" s="335"/>
      <c r="AC105" s="335"/>
      <c r="AD105" s="335"/>
      <c r="AE105" s="335"/>
      <c r="AF105" s="387"/>
      <c r="AG105" s="335"/>
      <c r="AH105" s="335"/>
      <c r="AI105" s="335"/>
      <c r="AJ105" s="335"/>
      <c r="AK105" s="335"/>
      <c r="AL105" s="335"/>
      <c r="AM105" s="335"/>
      <c r="AN105" s="335"/>
      <c r="AO105" s="335"/>
      <c r="AP105" s="335"/>
      <c r="AQ105" s="335"/>
      <c r="AR105" s="335"/>
      <c r="AS105" s="335"/>
      <c r="AT105" s="335"/>
      <c r="AU105" s="335"/>
      <c r="AV105" s="335"/>
      <c r="AW105" s="335"/>
      <c r="AX105" s="335"/>
      <c r="AY105" s="335"/>
      <c r="AZ105" s="335"/>
      <c r="BA105" s="335"/>
      <c r="BB105" s="335"/>
      <c r="BC105" s="336">
        <v>0.4375</v>
      </c>
      <c r="BD105" s="337" t="str">
        <f t="shared" si="471"/>
        <v>11</v>
      </c>
      <c r="BE105" s="337" t="str">
        <f t="shared" si="472"/>
        <v>27</v>
      </c>
      <c r="BF105" s="337" t="str">
        <f t="shared" si="473"/>
        <v>10</v>
      </c>
      <c r="BG105" s="338" t="s">
        <v>2019</v>
      </c>
      <c r="BH105" s="339" t="str">
        <f t="shared" si="474"/>
        <v>11:27:10</v>
      </c>
      <c r="BI105" s="337" t="str">
        <f t="shared" si="475"/>
        <v>11</v>
      </c>
      <c r="BJ105" s="337" t="str">
        <f t="shared" si="476"/>
        <v>36</v>
      </c>
      <c r="BK105" s="337" t="str">
        <f t="shared" si="477"/>
        <v>30</v>
      </c>
      <c r="BL105" s="344">
        <v>113630</v>
      </c>
      <c r="BM105" s="339" t="str">
        <f t="shared" si="478"/>
        <v>11:36:30</v>
      </c>
      <c r="BN105" s="340">
        <f t="shared" si="479"/>
        <v>3.9699074074074081E-2</v>
      </c>
      <c r="BO105" s="340">
        <f t="shared" si="480"/>
        <v>6.4814814814814214E-3</v>
      </c>
      <c r="BP105" s="340">
        <f t="shared" si="481"/>
        <v>4.6180555555555503E-2</v>
      </c>
      <c r="BQ105" s="341">
        <f t="shared" si="482"/>
        <v>20.99125364431487</v>
      </c>
      <c r="BR105" s="341">
        <f t="shared" si="483"/>
        <v>18.045112781954888</v>
      </c>
      <c r="BS105" s="342">
        <f t="shared" si="484"/>
        <v>0.50451388888888882</v>
      </c>
      <c r="BT105" s="337" t="str">
        <f t="shared" si="485"/>
        <v>13</v>
      </c>
      <c r="BU105" s="337" t="str">
        <f t="shared" si="486"/>
        <v>12</v>
      </c>
      <c r="BV105" s="337" t="str">
        <f t="shared" si="487"/>
        <v>48</v>
      </c>
      <c r="BW105" s="338" t="s">
        <v>2020</v>
      </c>
      <c r="BX105" s="339" t="str">
        <f t="shared" si="488"/>
        <v>13:12:48</v>
      </c>
      <c r="BY105" s="337" t="str">
        <f t="shared" si="489"/>
        <v>13</v>
      </c>
      <c r="BZ105" s="337" t="str">
        <f t="shared" si="490"/>
        <v>21</v>
      </c>
      <c r="CA105" s="337" t="str">
        <f t="shared" si="491"/>
        <v>36</v>
      </c>
      <c r="CB105" s="338" t="s">
        <v>2021</v>
      </c>
      <c r="CC105" s="339" t="str">
        <f t="shared" si="492"/>
        <v>13:21:36</v>
      </c>
      <c r="CD105" s="366">
        <f t="shared" si="493"/>
        <v>4.6041666666666758E-2</v>
      </c>
      <c r="CE105" s="366">
        <f t="shared" si="494"/>
        <v>6.1111111111110672E-3</v>
      </c>
      <c r="CF105" s="366">
        <f t="shared" si="495"/>
        <v>5.2152777777777826E-2</v>
      </c>
      <c r="CG105" s="341">
        <f t="shared" si="496"/>
        <v>18.099547511312217</v>
      </c>
      <c r="CH105" s="341">
        <f t="shared" si="497"/>
        <v>15.978695073235686</v>
      </c>
      <c r="CI105" s="323">
        <f t="shared" si="498"/>
        <v>0.57750000000000001</v>
      </c>
      <c r="CJ105" s="337" t="str">
        <f t="shared" si="499"/>
        <v/>
      </c>
      <c r="CK105" s="337" t="str">
        <f t="shared" si="500"/>
        <v/>
      </c>
      <c r="CL105" s="337" t="str">
        <f t="shared" si="501"/>
        <v/>
      </c>
      <c r="CM105" s="338"/>
      <c r="CN105" s="381"/>
      <c r="CO105" s="337"/>
      <c r="CP105" s="337"/>
      <c r="CQ105" s="337"/>
      <c r="CR105" s="338"/>
      <c r="CS105" s="381"/>
      <c r="CT105" s="366"/>
      <c r="CU105" s="366"/>
      <c r="CV105" s="366"/>
      <c r="CW105" s="341"/>
      <c r="CX105" s="341"/>
      <c r="CY105" s="346"/>
      <c r="CZ105" s="121"/>
      <c r="DA105" s="428"/>
      <c r="DB105" s="61"/>
      <c r="DC105" s="61"/>
      <c r="DD105" s="6"/>
      <c r="DE105" s="123"/>
      <c r="DF105" s="64"/>
      <c r="DG105" s="64"/>
      <c r="DH105" s="16"/>
      <c r="DI105" s="16"/>
      <c r="DJ105" s="65"/>
      <c r="DK105" s="65"/>
      <c r="DL105" s="65"/>
      <c r="DM105" s="65"/>
      <c r="DN105" s="65"/>
      <c r="DO105" s="65"/>
      <c r="DP105" s="65"/>
      <c r="DQ105" s="65"/>
      <c r="DR105" s="134"/>
    </row>
    <row r="106" spans="1:123" s="355" customFormat="1">
      <c r="A106" s="417">
        <f t="shared" si="521"/>
        <v>25</v>
      </c>
      <c r="B106" s="357">
        <v>60</v>
      </c>
      <c r="C106" s="360">
        <v>292</v>
      </c>
      <c r="D106" s="361" t="s">
        <v>2017</v>
      </c>
      <c r="E106" s="362" t="s">
        <v>309</v>
      </c>
      <c r="F106" s="390" t="s">
        <v>1920</v>
      </c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  <c r="S106" s="335"/>
      <c r="T106" s="335"/>
      <c r="U106" s="335"/>
      <c r="V106" s="335"/>
      <c r="W106" s="335"/>
      <c r="X106" s="335"/>
      <c r="Y106" s="335"/>
      <c r="Z106" s="335"/>
      <c r="AA106" s="335"/>
      <c r="AB106" s="335"/>
      <c r="AC106" s="335"/>
      <c r="AD106" s="335"/>
      <c r="AE106" s="335"/>
      <c r="AF106" s="387"/>
      <c r="AG106" s="335"/>
      <c r="AH106" s="335"/>
      <c r="AI106" s="335"/>
      <c r="AJ106" s="335"/>
      <c r="AK106" s="335"/>
      <c r="AL106" s="335"/>
      <c r="AM106" s="335"/>
      <c r="AN106" s="335"/>
      <c r="AO106" s="335"/>
      <c r="AP106" s="335"/>
      <c r="AQ106" s="335"/>
      <c r="AR106" s="335"/>
      <c r="AS106" s="335"/>
      <c r="AT106" s="335"/>
      <c r="AU106" s="335"/>
      <c r="AV106" s="335"/>
      <c r="AW106" s="335"/>
      <c r="AX106" s="335"/>
      <c r="AY106" s="335"/>
      <c r="AZ106" s="335"/>
      <c r="BA106" s="335"/>
      <c r="BB106" s="335"/>
      <c r="BC106" s="336">
        <v>0.4375</v>
      </c>
      <c r="BD106" s="337" t="str">
        <f t="shared" si="471"/>
        <v>11</v>
      </c>
      <c r="BE106" s="337" t="str">
        <f t="shared" si="472"/>
        <v>25</v>
      </c>
      <c r="BF106" s="337" t="str">
        <f t="shared" si="473"/>
        <v>50</v>
      </c>
      <c r="BG106" s="338" t="s">
        <v>2018</v>
      </c>
      <c r="BH106" s="339" t="str">
        <f t="shared" si="474"/>
        <v>11:25:50</v>
      </c>
      <c r="BI106" s="337" t="str">
        <f t="shared" si="475"/>
        <v>11</v>
      </c>
      <c r="BJ106" s="337" t="str">
        <f t="shared" si="476"/>
        <v>32</v>
      </c>
      <c r="BK106" s="337" t="str">
        <f t="shared" si="477"/>
        <v>00</v>
      </c>
      <c r="BL106" s="344">
        <v>113200</v>
      </c>
      <c r="BM106" s="339" t="str">
        <f t="shared" si="478"/>
        <v>11:32:00</v>
      </c>
      <c r="BN106" s="340">
        <f t="shared" si="479"/>
        <v>3.877314814814814E-2</v>
      </c>
      <c r="BO106" s="340">
        <f t="shared" si="480"/>
        <v>4.2824074074074292E-3</v>
      </c>
      <c r="BP106" s="340">
        <f t="shared" si="481"/>
        <v>4.3055555555555569E-2</v>
      </c>
      <c r="BQ106" s="341">
        <f t="shared" si="482"/>
        <v>21.492537313432837</v>
      </c>
      <c r="BR106" s="341">
        <f t="shared" si="483"/>
        <v>19.354838709677416</v>
      </c>
      <c r="BS106" s="342">
        <f t="shared" si="484"/>
        <v>0.50138888888888888</v>
      </c>
      <c r="BT106" s="337" t="str">
        <f t="shared" si="485"/>
        <v/>
      </c>
      <c r="BU106" s="337" t="str">
        <f t="shared" si="486"/>
        <v/>
      </c>
      <c r="BV106" s="337" t="str">
        <f t="shared" si="487"/>
        <v/>
      </c>
      <c r="BW106" s="338"/>
      <c r="BX106" s="339"/>
      <c r="BY106" s="337"/>
      <c r="BZ106" s="337"/>
      <c r="CA106" s="337"/>
      <c r="CB106" s="338"/>
      <c r="CC106" s="339"/>
      <c r="CD106" s="366"/>
      <c r="CE106" s="366"/>
      <c r="CF106" s="366"/>
      <c r="CG106" s="341"/>
      <c r="CH106" s="341"/>
      <c r="CI106" s="323"/>
      <c r="CJ106" s="337" t="str">
        <f t="shared" si="499"/>
        <v/>
      </c>
      <c r="CK106" s="337" t="str">
        <f t="shared" si="500"/>
        <v/>
      </c>
      <c r="CL106" s="337" t="str">
        <f t="shared" si="501"/>
        <v/>
      </c>
      <c r="CM106" s="338"/>
      <c r="CN106" s="381"/>
      <c r="CO106" s="337"/>
      <c r="CP106" s="337"/>
      <c r="CQ106" s="337"/>
      <c r="CR106" s="338"/>
      <c r="CS106" s="381"/>
      <c r="CT106" s="366"/>
      <c r="CU106" s="366"/>
      <c r="CV106" s="366"/>
      <c r="CW106" s="341"/>
      <c r="CX106" s="341"/>
      <c r="CY106" s="346"/>
      <c r="CZ106" s="543"/>
      <c r="DA106" s="368"/>
      <c r="DB106" s="348"/>
      <c r="DC106" s="348"/>
      <c r="DD106" s="373"/>
      <c r="DE106" s="389"/>
      <c r="DF106" s="351"/>
      <c r="DG106" s="351"/>
      <c r="DH106" s="352"/>
      <c r="DI106" s="352"/>
      <c r="DJ106" s="353"/>
      <c r="DK106" s="353"/>
      <c r="DL106" s="353"/>
      <c r="DM106" s="353"/>
      <c r="DN106" s="353"/>
      <c r="DO106" s="353"/>
      <c r="DP106" s="353"/>
      <c r="DQ106" s="353"/>
      <c r="DR106" s="354"/>
    </row>
    <row r="107" spans="1:123" s="3" customFormat="1">
      <c r="A107" s="163"/>
      <c r="B107" s="163">
        <v>60</v>
      </c>
      <c r="C107" s="563" t="s">
        <v>71</v>
      </c>
      <c r="D107" s="523"/>
      <c r="E107" s="523"/>
      <c r="F107" s="524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294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309"/>
      <c r="BM107" s="175"/>
      <c r="BN107" s="175"/>
      <c r="BO107" s="175"/>
      <c r="BP107" s="175"/>
      <c r="BQ107" s="175"/>
      <c r="BR107" s="175"/>
      <c r="BS107" s="175"/>
      <c r="BT107" s="175"/>
      <c r="BU107" s="175"/>
      <c r="BV107" s="175"/>
      <c r="BW107" s="175"/>
      <c r="BX107" s="175"/>
      <c r="BY107" s="175"/>
      <c r="BZ107" s="175"/>
      <c r="CA107" s="175"/>
      <c r="CB107" s="175"/>
      <c r="CC107" s="175"/>
      <c r="CD107" s="175"/>
      <c r="CE107" s="175"/>
      <c r="CF107" s="429"/>
      <c r="CG107" s="429"/>
      <c r="CH107" s="429"/>
      <c r="CI107" s="429"/>
      <c r="CJ107" s="429"/>
      <c r="CK107" s="429"/>
      <c r="CL107" s="429"/>
      <c r="CM107" s="429"/>
      <c r="CN107" s="429"/>
      <c r="CO107" s="429"/>
      <c r="CP107" s="429"/>
      <c r="CQ107" s="429"/>
      <c r="CR107" s="429"/>
      <c r="CS107" s="429"/>
      <c r="CT107" s="429"/>
      <c r="CU107" s="434"/>
      <c r="CV107" s="429"/>
      <c r="CW107" s="429"/>
      <c r="CX107" s="429"/>
      <c r="CY107" s="429"/>
      <c r="CZ107" s="430"/>
      <c r="DA107" s="429"/>
      <c r="DB107" s="429"/>
      <c r="DC107" s="173">
        <v>60</v>
      </c>
      <c r="DD107" s="175"/>
      <c r="DE107" s="116" t="s">
        <v>1150</v>
      </c>
      <c r="DF107" s="175"/>
      <c r="DG107" s="175"/>
      <c r="DH107" s="175"/>
      <c r="DI107" s="175"/>
      <c r="DJ107" s="175"/>
      <c r="DK107" s="175"/>
      <c r="DL107" s="175"/>
      <c r="DM107" s="175"/>
      <c r="DN107" s="175"/>
      <c r="DO107" s="175"/>
      <c r="DP107" s="175"/>
      <c r="DQ107" s="175"/>
      <c r="DR107" s="216"/>
      <c r="DS107" s="2"/>
    </row>
    <row r="108" spans="1:123" s="67" customFormat="1">
      <c r="A108" s="212">
        <v>1</v>
      </c>
      <c r="B108" s="80">
        <v>60</v>
      </c>
      <c r="C108" s="102">
        <v>246</v>
      </c>
      <c r="D108" s="103" t="s">
        <v>1529</v>
      </c>
      <c r="E108" s="104" t="s">
        <v>1530</v>
      </c>
      <c r="F108" s="128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  <c r="S108" s="335"/>
      <c r="T108" s="335"/>
      <c r="U108" s="335"/>
      <c r="V108" s="335"/>
      <c r="W108" s="335"/>
      <c r="X108" s="335"/>
      <c r="Y108" s="335"/>
      <c r="Z108" s="335"/>
      <c r="AA108" s="335"/>
      <c r="AB108" s="335"/>
      <c r="AC108" s="335"/>
      <c r="AD108" s="335"/>
      <c r="AE108" s="335"/>
      <c r="AF108" s="387"/>
      <c r="AG108" s="335"/>
      <c r="AH108" s="335"/>
      <c r="AI108" s="335"/>
      <c r="AJ108" s="335"/>
      <c r="AK108" s="335"/>
      <c r="AL108" s="335"/>
      <c r="AM108" s="335"/>
      <c r="AN108" s="335"/>
      <c r="AO108" s="335"/>
      <c r="AP108" s="335"/>
      <c r="AQ108" s="335"/>
      <c r="AR108" s="335"/>
      <c r="AS108" s="335"/>
      <c r="AT108" s="335"/>
      <c r="AU108" s="335"/>
      <c r="AV108" s="335"/>
      <c r="AW108" s="335"/>
      <c r="AX108" s="335"/>
      <c r="AY108" s="335"/>
      <c r="AZ108" s="335"/>
      <c r="BA108" s="335"/>
      <c r="BB108" s="335"/>
      <c r="BC108" s="124">
        <v>0.4375</v>
      </c>
      <c r="BD108" s="47" t="str">
        <f t="shared" ref="BD108:BD116" si="566">LEFT(BG108,2)</f>
        <v>11</v>
      </c>
      <c r="BE108" s="47" t="str">
        <f t="shared" ref="BE108:BE116" si="567">MID(BG108,3,2)</f>
        <v>25</v>
      </c>
      <c r="BF108" s="47" t="str">
        <f t="shared" ref="BF108:BF116" si="568">RIGHT(BG108,2)</f>
        <v>29</v>
      </c>
      <c r="BG108" s="48" t="s">
        <v>1309</v>
      </c>
      <c r="BH108" s="49" t="str">
        <f t="shared" ref="BH108:BH116" si="569">CONCATENATE(BD108&amp;":"&amp;BE108&amp;":"&amp;BF108)</f>
        <v>11:25:29</v>
      </c>
      <c r="BI108" s="47" t="str">
        <f t="shared" ref="BI108:BI116" si="570">LEFT(BL108,2)</f>
        <v>11</v>
      </c>
      <c r="BJ108" s="47" t="str">
        <f t="shared" ref="BJ108:BJ116" si="571">MID(BL108,3,2)</f>
        <v>31</v>
      </c>
      <c r="BK108" s="47" t="str">
        <f t="shared" ref="BK108:BK116" si="572">RIGHT(BL108,2)</f>
        <v>12</v>
      </c>
      <c r="BL108" s="320">
        <v>113112</v>
      </c>
      <c r="BM108" s="49" t="str">
        <f t="shared" ref="BM108:BM116" si="573">CONCATENATE(BI108&amp;":"&amp;BJ108&amp;":"&amp;BK108)</f>
        <v>11:31:12</v>
      </c>
      <c r="BN108" s="50">
        <f t="shared" ref="BN108:BN116" si="574">BH108-BC108</f>
        <v>3.8530092592592602E-2</v>
      </c>
      <c r="BO108" s="57">
        <f t="shared" ref="BO108:BO116" si="575">BM108-BH108</f>
        <v>3.9699074074073804E-3</v>
      </c>
      <c r="BP108" s="50">
        <f t="shared" ref="BP108:BP116" si="576">BM108-BH108+BN108</f>
        <v>4.2499999999999982E-2</v>
      </c>
      <c r="BQ108" s="52">
        <f t="shared" ref="BQ108:BQ116" si="577">$BC$3/(MINUTE(BN108)/60+HOUR(BN108)+SECOND(BN108)/3600)</f>
        <v>21.628116551516971</v>
      </c>
      <c r="BR108" s="52">
        <f t="shared" ref="BR108:BR116" si="578">$BC$3/(MINUTE(BP108)/60+HOUR(BP108)+SECOND(BP108)/3600)</f>
        <v>19.607843137254903</v>
      </c>
      <c r="BS108" s="106">
        <f t="shared" ref="BS108:BS116" si="579">BM108+"00:30"</f>
        <v>0.50083333333333335</v>
      </c>
      <c r="BT108" s="47" t="str">
        <f t="shared" ref="BT108:BT116" si="580">LEFT(BW108,2)</f>
        <v>12</v>
      </c>
      <c r="BU108" s="47" t="str">
        <f t="shared" ref="BU108:BU116" si="581">MID(BW108,3,2)</f>
        <v>53</v>
      </c>
      <c r="BV108" s="47" t="str">
        <f t="shared" ref="BV108:BV116" si="582">RIGHT(BW108,2)</f>
        <v>32</v>
      </c>
      <c r="BW108" s="48" t="s">
        <v>1531</v>
      </c>
      <c r="BX108" s="49" t="str">
        <f t="shared" ref="BX108:BX116" si="583">CONCATENATE(BT108&amp;":"&amp;BU108&amp;":"&amp;BV108)</f>
        <v>12:53:32</v>
      </c>
      <c r="BY108" s="47" t="str">
        <f t="shared" ref="BY108:BY116" si="584">LEFT(CB108,2)</f>
        <v>13</v>
      </c>
      <c r="BZ108" s="47" t="str">
        <f t="shared" ref="BZ108:BZ116" si="585">MID(CB108,3,2)</f>
        <v>00</v>
      </c>
      <c r="CA108" s="47" t="str">
        <f t="shared" ref="CA108:CA116" si="586">RIGHT(CB108,2)</f>
        <v>30</v>
      </c>
      <c r="CB108" s="48" t="s">
        <v>1380</v>
      </c>
      <c r="CC108" s="49" t="str">
        <f t="shared" ref="CC108:CC116" si="587">CONCATENATE(BY108&amp;":"&amp;BZ108&amp;":"&amp;CA108)</f>
        <v>13:00:30</v>
      </c>
      <c r="CD108" s="107">
        <f t="shared" ref="CD108:CD116" si="588">BX108-BS108</f>
        <v>3.6342592592592537E-2</v>
      </c>
      <c r="CE108" s="109">
        <f t="shared" ref="CE108:CE116" si="589">CC108-BX108</f>
        <v>4.8379629629630161E-3</v>
      </c>
      <c r="CF108" s="107">
        <f t="shared" ref="CF108:CF116" si="590">CC108-BX108+CD108</f>
        <v>4.1180555555555554E-2</v>
      </c>
      <c r="CG108" s="52">
        <f t="shared" ref="CG108:CG116" si="591">$BS$3/(MINUTE(CD108)/60+HOUR(CD108)+SECOND(CD108)/3600)</f>
        <v>22.929936305732483</v>
      </c>
      <c r="CH108" s="52">
        <f t="shared" ref="CH108:CH116" si="592">$BS$3/(MINUTE(CF108)/60+HOUR(CF108)+SECOND(CF108)/3600)</f>
        <v>20.236087689713322</v>
      </c>
      <c r="CI108" s="108">
        <f t="shared" ref="CI108:CI116" si="593">CC108+"0:30"</f>
        <v>0.56284722222222228</v>
      </c>
      <c r="CJ108" s="47" t="str">
        <f t="shared" ref="CJ108:CJ116" si="594">LEFT(CM108,2)</f>
        <v>14</v>
      </c>
      <c r="CK108" s="47" t="str">
        <f t="shared" ref="CK108:CK116" si="595">MID(CM108,3,2)</f>
        <v>26</v>
      </c>
      <c r="CL108" s="47" t="str">
        <f t="shared" ref="CL108:CL116" si="596">RIGHT(CM108,2)</f>
        <v>42</v>
      </c>
      <c r="CM108" s="48" t="s">
        <v>1532</v>
      </c>
      <c r="CN108" s="119" t="str">
        <f t="shared" ref="CN108:CN116" si="597">CONCATENATE(CJ108&amp;":"&amp;CK108&amp;":"&amp;CL108)</f>
        <v>14:26:42</v>
      </c>
      <c r="CO108" s="47" t="str">
        <f t="shared" ref="CO108:CO116" si="598">LEFT(CR108,2)</f>
        <v>14</v>
      </c>
      <c r="CP108" s="47" t="str">
        <f t="shared" ref="CP108:CP116" si="599">MID(CR108,3,2)</f>
        <v>35</v>
      </c>
      <c r="CQ108" s="47" t="str">
        <f t="shared" ref="CQ108:CQ116" si="600">RIGHT(CR108,2)</f>
        <v>59</v>
      </c>
      <c r="CR108" s="48" t="s">
        <v>1533</v>
      </c>
      <c r="CS108" s="119" t="str">
        <f t="shared" ref="CS108:CS116" si="601">CONCATENATE(CO108&amp;":"&amp;CP108&amp;":"&amp;CQ108)</f>
        <v>14:35:59</v>
      </c>
      <c r="CT108" s="107">
        <f t="shared" ref="CT108:CT116" si="602">CN108-CI108</f>
        <v>3.9027777777777772E-2</v>
      </c>
      <c r="CU108" s="366">
        <f t="shared" ref="CU108:CU116" si="603">CS108-CN108</f>
        <v>6.4467592592591938E-3</v>
      </c>
      <c r="CV108" s="107">
        <f t="shared" ref="CV108:CV116" si="604">CS108-CN108+CT108</f>
        <v>4.5474537037036966E-2</v>
      </c>
      <c r="CW108" s="52">
        <f t="shared" ref="CW108:CW116" si="605">$CI$3/(MINUTE(CT108)/60+HOUR(CT108)+SECOND(CT108)/3600)</f>
        <v>21.352313167259787</v>
      </c>
      <c r="CX108" s="52">
        <f t="shared" ref="CX108:CX116" si="606">$CI$3/(MINUTE(CV108)/60+HOUR(CV108)+SECOND(CV108)/3600)</f>
        <v>18.325273606515655</v>
      </c>
      <c r="CY108" s="58"/>
      <c r="CZ108" s="121">
        <f t="shared" ref="CZ108:CZ109" si="607">$DC$107/(MINUTE(DC108)/60+HOUR(DC108)+SECOND(DC108)/3600)</f>
        <v>19.356573169638857</v>
      </c>
      <c r="DA108" s="428">
        <f t="shared" ref="DA108:DA109" si="608">$DC$107/(MINUTE(DB108)/60+HOUR(DB108)+SECOND(DB108)/3600)</f>
        <v>21.948988923889846</v>
      </c>
      <c r="DB108" s="61">
        <f t="shared" ref="DB108:DB109" si="609">R108+AH108+AX108+BN108+CD108+CT108</f>
        <v>0.11390046296296291</v>
      </c>
      <c r="DC108" s="61">
        <f t="shared" ref="DC108:DC109" si="610">T108+AJ108+AZ108+BP108+CF108+CV108</f>
        <v>0.1291550925925925</v>
      </c>
      <c r="DD108" s="6"/>
      <c r="DE108" s="63">
        <v>60</v>
      </c>
      <c r="DF108" s="64">
        <f>MINUTE(DB108)/60+HOUR(DB108)+SECOND(DB108)/3600</f>
        <v>2.7336111111111112</v>
      </c>
      <c r="DG108" s="64">
        <f>MINUTE(DC108)/60+HOUR(DC108)+SECOND(DC108)/3600</f>
        <v>3.0997222222222223</v>
      </c>
      <c r="DH108" s="16">
        <v>200</v>
      </c>
      <c r="DI108" s="16">
        <f t="shared" ref="DI108:DI114" si="611">-(SECOND(CS108-$CS$108)/60+MINUTE(CS108-$CS$108)+HOUR(CS108-$CS$108)*60)</f>
        <v>0</v>
      </c>
      <c r="DJ108" s="65">
        <f>IF((DE108+DH108+DI108)&lt;DE108,DE108,DE108+DH108+DI108)</f>
        <v>260</v>
      </c>
      <c r="DK108" s="65">
        <f>IF(CN108&gt;$DE$107,0,DJ108)</f>
        <v>260</v>
      </c>
      <c r="DL108" s="65">
        <f>IF((S108&gt;$DN$3),0,DK108)</f>
        <v>260</v>
      </c>
      <c r="DM108" s="65">
        <f>IF((AI108&gt;$DN$3),0,DK108)</f>
        <v>260</v>
      </c>
      <c r="DN108" s="65">
        <f>IF((AY108&gt;$DN$3),0,DK108)</f>
        <v>260</v>
      </c>
      <c r="DO108" s="65">
        <f>IF((BO108&gt;$DM$3),0,DK108)</f>
        <v>260</v>
      </c>
      <c r="DP108" s="65">
        <f>IF((CE108&gt;$DN$3),0,DK108)</f>
        <v>260</v>
      </c>
      <c r="DQ108" s="65">
        <f>IF((CU108&gt;$DM$3),0,DK108)</f>
        <v>260</v>
      </c>
      <c r="DR108" s="134">
        <f>DL108*DM108*DN108*DO108*DP108*DQ108/DL108/DM108/DN108/DP108/DQ108</f>
        <v>260</v>
      </c>
      <c r="DS108" s="66"/>
    </row>
    <row r="109" spans="1:123" s="67" customFormat="1">
      <c r="A109" s="212">
        <f>A108+1</f>
        <v>2</v>
      </c>
      <c r="B109" s="80">
        <v>60</v>
      </c>
      <c r="C109" s="102">
        <v>221</v>
      </c>
      <c r="D109" s="103" t="s">
        <v>1267</v>
      </c>
      <c r="E109" s="104" t="s">
        <v>423</v>
      </c>
      <c r="F109" s="128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295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24">
        <f t="shared" ref="BC109:BC118" si="612">BC108</f>
        <v>0.4375</v>
      </c>
      <c r="BD109" s="47" t="str">
        <f t="shared" si="566"/>
        <v>11</v>
      </c>
      <c r="BE109" s="47" t="str">
        <f t="shared" si="567"/>
        <v>25</v>
      </c>
      <c r="BF109" s="47" t="str">
        <f t="shared" si="568"/>
        <v>28</v>
      </c>
      <c r="BG109" s="48" t="s">
        <v>1534</v>
      </c>
      <c r="BH109" s="49" t="str">
        <f t="shared" si="569"/>
        <v>11:25:28</v>
      </c>
      <c r="BI109" s="47" t="str">
        <f t="shared" si="570"/>
        <v>11</v>
      </c>
      <c r="BJ109" s="47" t="str">
        <f t="shared" si="571"/>
        <v>30</v>
      </c>
      <c r="BK109" s="47" t="str">
        <f t="shared" si="572"/>
        <v>53</v>
      </c>
      <c r="BL109" s="320">
        <v>113053</v>
      </c>
      <c r="BM109" s="49" t="str">
        <f t="shared" si="573"/>
        <v>11:30:53</v>
      </c>
      <c r="BN109" s="50">
        <f t="shared" si="574"/>
        <v>3.8518518518518563E-2</v>
      </c>
      <c r="BO109" s="57">
        <f t="shared" si="575"/>
        <v>3.7615740740740145E-3</v>
      </c>
      <c r="BP109" s="50">
        <f t="shared" si="576"/>
        <v>4.2280092592592577E-2</v>
      </c>
      <c r="BQ109" s="52">
        <f t="shared" si="577"/>
        <v>21.634615384615387</v>
      </c>
      <c r="BR109" s="52">
        <f t="shared" si="578"/>
        <v>19.709827539009034</v>
      </c>
      <c r="BS109" s="106">
        <f t="shared" si="579"/>
        <v>0.50061342592592595</v>
      </c>
      <c r="BT109" s="47" t="str">
        <f t="shared" si="580"/>
        <v>12</v>
      </c>
      <c r="BU109" s="47" t="str">
        <f t="shared" si="581"/>
        <v>57</v>
      </c>
      <c r="BV109" s="47" t="str">
        <f t="shared" si="582"/>
        <v>26</v>
      </c>
      <c r="BW109" s="48" t="s">
        <v>1535</v>
      </c>
      <c r="BX109" s="49" t="str">
        <f t="shared" si="583"/>
        <v>12:57:26</v>
      </c>
      <c r="BY109" s="47" t="str">
        <f t="shared" si="584"/>
        <v>13</v>
      </c>
      <c r="BZ109" s="47" t="str">
        <f t="shared" si="585"/>
        <v>05</v>
      </c>
      <c r="CA109" s="47" t="str">
        <f t="shared" si="586"/>
        <v>47</v>
      </c>
      <c r="CB109" s="48" t="s">
        <v>1536</v>
      </c>
      <c r="CC109" s="49" t="str">
        <f t="shared" si="587"/>
        <v>13:05:47</v>
      </c>
      <c r="CD109" s="107">
        <f t="shared" si="588"/>
        <v>3.9270833333333366E-2</v>
      </c>
      <c r="CE109" s="109">
        <f t="shared" si="589"/>
        <v>5.7986111111110183E-3</v>
      </c>
      <c r="CF109" s="107">
        <f t="shared" si="590"/>
        <v>4.5069444444444384E-2</v>
      </c>
      <c r="CG109" s="52">
        <f t="shared" si="591"/>
        <v>21.220159151193634</v>
      </c>
      <c r="CH109" s="52">
        <f t="shared" si="592"/>
        <v>18.489984591679509</v>
      </c>
      <c r="CI109" s="108">
        <f t="shared" si="593"/>
        <v>0.5665162037037037</v>
      </c>
      <c r="CJ109" s="47" t="str">
        <f t="shared" si="594"/>
        <v>14</v>
      </c>
      <c r="CK109" s="47" t="str">
        <f t="shared" si="595"/>
        <v>27</v>
      </c>
      <c r="CL109" s="47" t="str">
        <f t="shared" si="596"/>
        <v>47</v>
      </c>
      <c r="CM109" s="48" t="s">
        <v>1537</v>
      </c>
      <c r="CN109" s="119" t="str">
        <f t="shared" si="597"/>
        <v>14:27:47</v>
      </c>
      <c r="CO109" s="47" t="str">
        <f t="shared" si="598"/>
        <v>14</v>
      </c>
      <c r="CP109" s="47" t="str">
        <f t="shared" si="599"/>
        <v>38</v>
      </c>
      <c r="CQ109" s="47" t="str">
        <f t="shared" si="600"/>
        <v>12</v>
      </c>
      <c r="CR109" s="48" t="s">
        <v>1538</v>
      </c>
      <c r="CS109" s="119" t="str">
        <f t="shared" si="601"/>
        <v>14:38:12</v>
      </c>
      <c r="CT109" s="107">
        <f t="shared" si="602"/>
        <v>3.6111111111111094E-2</v>
      </c>
      <c r="CU109" s="366">
        <f t="shared" si="603"/>
        <v>7.2337962962962798E-3</v>
      </c>
      <c r="CV109" s="107">
        <f t="shared" si="604"/>
        <v>4.3344907407407374E-2</v>
      </c>
      <c r="CW109" s="52">
        <f t="shared" si="605"/>
        <v>23.076923076923077</v>
      </c>
      <c r="CX109" s="52">
        <f t="shared" si="606"/>
        <v>19.225634178905207</v>
      </c>
      <c r="CY109" s="58"/>
      <c r="CZ109" s="121">
        <f t="shared" si="607"/>
        <v>19.128586609989373</v>
      </c>
      <c r="DA109" s="428">
        <f t="shared" si="608"/>
        <v>21.948988923889846</v>
      </c>
      <c r="DB109" s="61">
        <f t="shared" si="609"/>
        <v>0.11390046296296302</v>
      </c>
      <c r="DC109" s="61">
        <f t="shared" si="610"/>
        <v>0.13069444444444434</v>
      </c>
      <c r="DD109" s="6"/>
      <c r="DE109" s="63">
        <v>60</v>
      </c>
      <c r="DF109" s="64">
        <f t="shared" ref="DF109:DG109" si="613">MINUTE(DB109)/60+HOUR(DB109)+SECOND(DB109)/3600</f>
        <v>2.7336111111111112</v>
      </c>
      <c r="DG109" s="64">
        <f t="shared" si="613"/>
        <v>3.1366666666666667</v>
      </c>
      <c r="DH109" s="16">
        <f>DH108-5</f>
        <v>195</v>
      </c>
      <c r="DI109" s="16">
        <f t="shared" si="611"/>
        <v>-2.2166666666666668</v>
      </c>
      <c r="DJ109" s="65">
        <f t="shared" ref="DJ109" si="614">IF((DE109+DH109+DI109)&lt;DE109,DE109,DE109+DH109+DI109)</f>
        <v>252.78333333333333</v>
      </c>
      <c r="DK109" s="65">
        <f t="shared" ref="DK109" si="615">IF(CN109&gt;$DE$107,0,DJ109)</f>
        <v>252.78333333333333</v>
      </c>
      <c r="DL109" s="65">
        <f>IF((S109&gt;$DN$3),0,DK109)</f>
        <v>252.78333333333333</v>
      </c>
      <c r="DM109" s="65">
        <f>IF((AI109&gt;$DN$3),0,DK109)</f>
        <v>252.78333333333333</v>
      </c>
      <c r="DN109" s="65">
        <f>IF((AY109&gt;$DN$3),0,DK109)</f>
        <v>252.78333333333333</v>
      </c>
      <c r="DO109" s="65">
        <f>IF((BO109&gt;$DM$3),0,DK109)</f>
        <v>252.78333333333333</v>
      </c>
      <c r="DP109" s="65">
        <f>IF((CE109&gt;$DN$3),0,DK109)</f>
        <v>252.78333333333333</v>
      </c>
      <c r="DQ109" s="65">
        <f>IF((CU109&gt;$DM$3),0,DK109)</f>
        <v>252.78333333333333</v>
      </c>
      <c r="DR109" s="134">
        <f t="shared" ref="DR109" si="616">DL109*DM109*DN109*DO109*DP109*DQ109/DL109/DM109/DN109/DP109/DQ109</f>
        <v>252.78333333333333</v>
      </c>
      <c r="DS109" s="66"/>
    </row>
    <row r="110" spans="1:123" s="67" customFormat="1">
      <c r="A110" s="212">
        <f t="shared" ref="A110:A118" si="617">A109+1</f>
        <v>3</v>
      </c>
      <c r="B110" s="80">
        <v>60</v>
      </c>
      <c r="C110" s="102">
        <v>533</v>
      </c>
      <c r="D110" s="103" t="s">
        <v>1265</v>
      </c>
      <c r="E110" s="104" t="s">
        <v>1266</v>
      </c>
      <c r="F110" s="128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295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24">
        <f t="shared" si="612"/>
        <v>0.4375</v>
      </c>
      <c r="BD110" s="47" t="str">
        <f t="shared" si="566"/>
        <v>11</v>
      </c>
      <c r="BE110" s="47" t="str">
        <f t="shared" si="567"/>
        <v>22</v>
      </c>
      <c r="BF110" s="47" t="str">
        <f t="shared" si="568"/>
        <v>03</v>
      </c>
      <c r="BG110" s="48" t="s">
        <v>1539</v>
      </c>
      <c r="BH110" s="49" t="str">
        <f t="shared" si="569"/>
        <v>11:22:03</v>
      </c>
      <c r="BI110" s="47" t="str">
        <f t="shared" si="570"/>
        <v>11</v>
      </c>
      <c r="BJ110" s="47" t="str">
        <f t="shared" si="571"/>
        <v>32</v>
      </c>
      <c r="BK110" s="47" t="str">
        <f t="shared" si="572"/>
        <v>52</v>
      </c>
      <c r="BL110" s="320">
        <v>113252</v>
      </c>
      <c r="BM110" s="49" t="str">
        <f t="shared" si="573"/>
        <v>11:32:52</v>
      </c>
      <c r="BN110" s="50">
        <f t="shared" si="574"/>
        <v>3.6145833333333321E-2</v>
      </c>
      <c r="BO110" s="57">
        <f t="shared" si="575"/>
        <v>7.511574074074101E-3</v>
      </c>
      <c r="BP110" s="50">
        <f t="shared" si="576"/>
        <v>4.3657407407407423E-2</v>
      </c>
      <c r="BQ110" s="52">
        <f t="shared" si="577"/>
        <v>23.054755043227665</v>
      </c>
      <c r="BR110" s="52">
        <f t="shared" si="578"/>
        <v>19.08801696712619</v>
      </c>
      <c r="BS110" s="106">
        <f t="shared" si="579"/>
        <v>0.50199074074074079</v>
      </c>
      <c r="BT110" s="47" t="str">
        <f t="shared" si="580"/>
        <v>12</v>
      </c>
      <c r="BU110" s="47" t="str">
        <f t="shared" si="581"/>
        <v>53</v>
      </c>
      <c r="BV110" s="47" t="str">
        <f t="shared" si="582"/>
        <v>42</v>
      </c>
      <c r="BW110" s="48" t="s">
        <v>1540</v>
      </c>
      <c r="BX110" s="49" t="str">
        <f t="shared" si="583"/>
        <v>12:53:42</v>
      </c>
      <c r="BY110" s="47" t="str">
        <f t="shared" si="584"/>
        <v>13</v>
      </c>
      <c r="BZ110" s="47" t="str">
        <f t="shared" si="585"/>
        <v>04</v>
      </c>
      <c r="CA110" s="47" t="str">
        <f t="shared" si="586"/>
        <v>12</v>
      </c>
      <c r="CB110" s="48" t="s">
        <v>1541</v>
      </c>
      <c r="CC110" s="49" t="str">
        <f t="shared" si="587"/>
        <v>13:04:12</v>
      </c>
      <c r="CD110" s="107">
        <f t="shared" si="588"/>
        <v>3.5300925925925819E-2</v>
      </c>
      <c r="CE110" s="109">
        <f t="shared" si="589"/>
        <v>7.2916666666666963E-3</v>
      </c>
      <c r="CF110" s="107">
        <f t="shared" si="590"/>
        <v>4.2592592592592515E-2</v>
      </c>
      <c r="CG110" s="52">
        <f t="shared" si="591"/>
        <v>23.606557377049182</v>
      </c>
      <c r="CH110" s="52">
        <f t="shared" si="592"/>
        <v>19.565217391304348</v>
      </c>
      <c r="CI110" s="108">
        <f t="shared" si="593"/>
        <v>0.56541666666666668</v>
      </c>
      <c r="CJ110" s="47" t="str">
        <f t="shared" si="594"/>
        <v>14</v>
      </c>
      <c r="CK110" s="47" t="str">
        <f t="shared" si="595"/>
        <v>26</v>
      </c>
      <c r="CL110" s="47" t="str">
        <f t="shared" si="596"/>
        <v>44</v>
      </c>
      <c r="CM110" s="48" t="s">
        <v>1542</v>
      </c>
      <c r="CN110" s="119" t="str">
        <f t="shared" si="597"/>
        <v>14:26:44</v>
      </c>
      <c r="CO110" s="47" t="str">
        <f t="shared" si="598"/>
        <v>14</v>
      </c>
      <c r="CP110" s="47" t="str">
        <f t="shared" si="599"/>
        <v>38</v>
      </c>
      <c r="CQ110" s="47" t="str">
        <f t="shared" si="600"/>
        <v>44</v>
      </c>
      <c r="CR110" s="48" t="s">
        <v>1543</v>
      </c>
      <c r="CS110" s="119" t="str">
        <f t="shared" si="601"/>
        <v>14:38:44</v>
      </c>
      <c r="CT110" s="107">
        <f t="shared" si="602"/>
        <v>3.6481481481481448E-2</v>
      </c>
      <c r="CU110" s="366">
        <f t="shared" si="603"/>
        <v>8.3333333333333037E-3</v>
      </c>
      <c r="CV110" s="107">
        <f t="shared" si="604"/>
        <v>4.4814814814814752E-2</v>
      </c>
      <c r="CW110" s="52">
        <f t="shared" si="605"/>
        <v>22.842639593908629</v>
      </c>
      <c r="CX110" s="52">
        <f t="shared" si="606"/>
        <v>18.595041322314049</v>
      </c>
      <c r="CY110" s="58"/>
      <c r="CZ110" s="121">
        <f t="shared" ref="CZ110:CZ116" si="618">$DC$107/(MINUTE(DC110)/60+HOUR(DC110)+SECOND(DC110)/3600)</f>
        <v>19.074531967502647</v>
      </c>
      <c r="DA110" s="428">
        <f t="shared" ref="DA110:DA116" si="619">$DC$107/(MINUTE(DB110)/60+HOUR(DB110)+SECOND(DB110)/3600)</f>
        <v>23.163538873994636</v>
      </c>
      <c r="DB110" s="61">
        <f t="shared" ref="DB110:DB114" si="620">R110+AH110+AX110+BN110+CD110+CT110</f>
        <v>0.10792824074074059</v>
      </c>
      <c r="DC110" s="61">
        <f t="shared" ref="DC110:DC114" si="621">T110+AJ110+AZ110+BP110+CF110+CV110</f>
        <v>0.13106481481481469</v>
      </c>
      <c r="DD110" s="6"/>
      <c r="DE110" s="63">
        <v>60</v>
      </c>
      <c r="DF110" s="64">
        <f t="shared" ref="DF110:DF114" si="622">MINUTE(DB110)/60+HOUR(DB110)+SECOND(DB110)/3600</f>
        <v>2.5902777777777781</v>
      </c>
      <c r="DG110" s="64">
        <f t="shared" ref="DG110:DG114" si="623">MINUTE(DC110)/60+HOUR(DC110)+SECOND(DC110)/3600</f>
        <v>3.1455555555555557</v>
      </c>
      <c r="DH110" s="16">
        <f t="shared" ref="DH110:DH116" si="624">DH109-5</f>
        <v>190</v>
      </c>
      <c r="DI110" s="16">
        <f t="shared" si="611"/>
        <v>-2.75</v>
      </c>
      <c r="DJ110" s="65">
        <f t="shared" ref="DJ110:DJ114" si="625">IF((DE110+DH110+DI110)&lt;DE110,DE110,DE110+DH110+DI110)</f>
        <v>247.25</v>
      </c>
      <c r="DK110" s="65">
        <f t="shared" ref="DK110:DK116" si="626">IF(CN110&gt;$DE$107,0,DJ110)</f>
        <v>247.25</v>
      </c>
      <c r="DL110" s="65">
        <f t="shared" ref="DL110:DL114" si="627">IF((S110&gt;$DN$3),0,DK110)</f>
        <v>247.25</v>
      </c>
      <c r="DM110" s="65">
        <f t="shared" ref="DM110:DM114" si="628">IF((AI110&gt;$DN$3),0,DK110)</f>
        <v>247.25</v>
      </c>
      <c r="DN110" s="65">
        <f t="shared" ref="DN110:DN114" si="629">IF((AY110&gt;$DN$3),0,DK110)</f>
        <v>247.25</v>
      </c>
      <c r="DO110" s="65">
        <f t="shared" ref="DO110:DO114" si="630">IF((BO110&gt;$DM$3),0,DK110)</f>
        <v>247.25</v>
      </c>
      <c r="DP110" s="65">
        <f t="shared" ref="DP110:DP114" si="631">IF((CE110&gt;$DN$3),0,DK110)</f>
        <v>247.25</v>
      </c>
      <c r="DQ110" s="65">
        <f t="shared" ref="DQ110:DQ114" si="632">IF((CU110&gt;$DM$3),0,DK110)</f>
        <v>247.25</v>
      </c>
      <c r="DR110" s="134">
        <f t="shared" ref="DR110:DR114" si="633">DL110*DM110*DN110*DO110*DP110*DQ110/DL110/DM110/DN110/DP110/DQ110</f>
        <v>247.25</v>
      </c>
      <c r="DS110" s="66"/>
    </row>
    <row r="111" spans="1:123" s="67" customFormat="1">
      <c r="A111" s="212">
        <f t="shared" si="617"/>
        <v>4</v>
      </c>
      <c r="B111" s="80">
        <v>60</v>
      </c>
      <c r="C111" s="102">
        <v>281</v>
      </c>
      <c r="D111" s="104" t="s">
        <v>1544</v>
      </c>
      <c r="E111" s="104" t="s">
        <v>1156</v>
      </c>
      <c r="F111" s="128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87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5"/>
      <c r="AU111" s="335"/>
      <c r="AV111" s="335"/>
      <c r="AW111" s="335"/>
      <c r="AX111" s="335"/>
      <c r="AY111" s="335"/>
      <c r="AZ111" s="335"/>
      <c r="BA111" s="335"/>
      <c r="BB111" s="335"/>
      <c r="BC111" s="124">
        <f t="shared" si="612"/>
        <v>0.4375</v>
      </c>
      <c r="BD111" s="47" t="str">
        <f t="shared" si="566"/>
        <v>11</v>
      </c>
      <c r="BE111" s="47" t="str">
        <f t="shared" si="567"/>
        <v>26</v>
      </c>
      <c r="BF111" s="47" t="str">
        <f t="shared" si="568"/>
        <v>53</v>
      </c>
      <c r="BG111" s="48" t="s">
        <v>1545</v>
      </c>
      <c r="BH111" s="49" t="str">
        <f t="shared" si="569"/>
        <v>11:26:53</v>
      </c>
      <c r="BI111" s="47" t="str">
        <f t="shared" si="570"/>
        <v>11</v>
      </c>
      <c r="BJ111" s="47" t="str">
        <f t="shared" si="571"/>
        <v>31</v>
      </c>
      <c r="BK111" s="47" t="str">
        <f t="shared" si="572"/>
        <v>55</v>
      </c>
      <c r="BL111" s="320">
        <v>113155</v>
      </c>
      <c r="BM111" s="49" t="str">
        <f t="shared" si="573"/>
        <v>11:31:55</v>
      </c>
      <c r="BN111" s="50">
        <f t="shared" si="574"/>
        <v>3.950231481481481E-2</v>
      </c>
      <c r="BO111" s="57">
        <f t="shared" si="575"/>
        <v>3.4953703703703987E-3</v>
      </c>
      <c r="BP111" s="50">
        <f t="shared" si="576"/>
        <v>4.2997685185185208E-2</v>
      </c>
      <c r="BQ111" s="52">
        <f t="shared" si="577"/>
        <v>21.09581013770876</v>
      </c>
      <c r="BR111" s="52">
        <f t="shared" si="578"/>
        <v>19.380888290713326</v>
      </c>
      <c r="BS111" s="106">
        <f t="shared" si="579"/>
        <v>0.50133101851851858</v>
      </c>
      <c r="BT111" s="47" t="str">
        <f t="shared" si="580"/>
        <v>13</v>
      </c>
      <c r="BU111" s="47" t="str">
        <f t="shared" si="581"/>
        <v>00</v>
      </c>
      <c r="BV111" s="47" t="str">
        <f t="shared" si="582"/>
        <v>42</v>
      </c>
      <c r="BW111" s="48" t="s">
        <v>1546</v>
      </c>
      <c r="BX111" s="49" t="str">
        <f t="shared" si="583"/>
        <v>13:00:42</v>
      </c>
      <c r="BY111" s="47" t="str">
        <f t="shared" si="584"/>
        <v>13</v>
      </c>
      <c r="BZ111" s="47" t="str">
        <f t="shared" si="585"/>
        <v>10</v>
      </c>
      <c r="CA111" s="47" t="str">
        <f t="shared" si="586"/>
        <v>05</v>
      </c>
      <c r="CB111" s="48" t="s">
        <v>1547</v>
      </c>
      <c r="CC111" s="49" t="str">
        <f t="shared" si="587"/>
        <v>13:10:05</v>
      </c>
      <c r="CD111" s="107">
        <f t="shared" si="588"/>
        <v>4.0821759259259238E-2</v>
      </c>
      <c r="CE111" s="109">
        <f t="shared" si="589"/>
        <v>6.5162037037036491E-3</v>
      </c>
      <c r="CF111" s="107">
        <f t="shared" si="590"/>
        <v>4.7337962962962887E-2</v>
      </c>
      <c r="CG111" s="52">
        <f t="shared" si="591"/>
        <v>20.413949532180322</v>
      </c>
      <c r="CH111" s="52">
        <f t="shared" si="592"/>
        <v>17.603911980440099</v>
      </c>
      <c r="CI111" s="108">
        <f t="shared" si="593"/>
        <v>0.56950231481481484</v>
      </c>
      <c r="CJ111" s="47" t="str">
        <f t="shared" si="594"/>
        <v>14</v>
      </c>
      <c r="CK111" s="47" t="str">
        <f t="shared" si="595"/>
        <v>37</v>
      </c>
      <c r="CL111" s="47" t="str">
        <f t="shared" si="596"/>
        <v>52</v>
      </c>
      <c r="CM111" s="48" t="s">
        <v>1548</v>
      </c>
      <c r="CN111" s="119" t="str">
        <f t="shared" si="597"/>
        <v>14:37:52</v>
      </c>
      <c r="CO111" s="47" t="str">
        <f t="shared" si="598"/>
        <v>14</v>
      </c>
      <c r="CP111" s="47" t="str">
        <f t="shared" si="599"/>
        <v>50</v>
      </c>
      <c r="CQ111" s="47" t="str">
        <f t="shared" si="600"/>
        <v>53</v>
      </c>
      <c r="CR111" s="48" t="s">
        <v>1549</v>
      </c>
      <c r="CS111" s="119" t="str">
        <f t="shared" si="601"/>
        <v>14:50:53</v>
      </c>
      <c r="CT111" s="107">
        <f t="shared" si="602"/>
        <v>4.0127314814814796E-2</v>
      </c>
      <c r="CU111" s="366">
        <f t="shared" si="603"/>
        <v>9.0393518518518956E-3</v>
      </c>
      <c r="CV111" s="107">
        <f t="shared" si="604"/>
        <v>4.9166666666666692E-2</v>
      </c>
      <c r="CW111" s="52">
        <f t="shared" si="605"/>
        <v>20.767233919815403</v>
      </c>
      <c r="CX111" s="52">
        <f t="shared" si="606"/>
        <v>16.949152542372879</v>
      </c>
      <c r="CY111" s="58"/>
      <c r="CZ111" s="121">
        <f t="shared" si="618"/>
        <v>17.920849581017173</v>
      </c>
      <c r="DA111" s="428">
        <f t="shared" si="619"/>
        <v>20.75526088209859</v>
      </c>
      <c r="DB111" s="61">
        <f t="shared" si="620"/>
        <v>0.12045138888888884</v>
      </c>
      <c r="DC111" s="61">
        <f t="shared" si="621"/>
        <v>0.13950231481481479</v>
      </c>
      <c r="DD111" s="6"/>
      <c r="DE111" s="63">
        <v>60</v>
      </c>
      <c r="DF111" s="64">
        <f t="shared" si="622"/>
        <v>2.8908333333333331</v>
      </c>
      <c r="DG111" s="64">
        <f t="shared" si="623"/>
        <v>3.3480555555555558</v>
      </c>
      <c r="DH111" s="16">
        <f t="shared" si="624"/>
        <v>185</v>
      </c>
      <c r="DI111" s="16">
        <f t="shared" si="611"/>
        <v>-14.9</v>
      </c>
      <c r="DJ111" s="65">
        <f t="shared" si="625"/>
        <v>230.1</v>
      </c>
      <c r="DK111" s="65">
        <f t="shared" si="626"/>
        <v>230.1</v>
      </c>
      <c r="DL111" s="65">
        <f t="shared" si="627"/>
        <v>230.1</v>
      </c>
      <c r="DM111" s="65">
        <f t="shared" si="628"/>
        <v>230.1</v>
      </c>
      <c r="DN111" s="65">
        <f t="shared" si="629"/>
        <v>230.1</v>
      </c>
      <c r="DO111" s="65">
        <f t="shared" si="630"/>
        <v>230.1</v>
      </c>
      <c r="DP111" s="65">
        <f t="shared" si="631"/>
        <v>230.1</v>
      </c>
      <c r="DQ111" s="65">
        <f t="shared" si="632"/>
        <v>230.1</v>
      </c>
      <c r="DR111" s="134">
        <f t="shared" si="633"/>
        <v>230.10000000000002</v>
      </c>
      <c r="DS111" s="66"/>
    </row>
    <row r="112" spans="1:123" s="67" customFormat="1">
      <c r="A112" s="212">
        <f t="shared" si="617"/>
        <v>5</v>
      </c>
      <c r="B112" s="80">
        <v>60</v>
      </c>
      <c r="C112" s="102">
        <v>240</v>
      </c>
      <c r="D112" s="104" t="s">
        <v>1550</v>
      </c>
      <c r="E112" s="104" t="s">
        <v>1551</v>
      </c>
      <c r="F112" s="128"/>
      <c r="G112" s="335"/>
      <c r="H112" s="335"/>
      <c r="I112" s="335"/>
      <c r="J112" s="335"/>
      <c r="K112" s="335"/>
      <c r="L112" s="335"/>
      <c r="M112" s="335"/>
      <c r="N112" s="335"/>
      <c r="O112" s="335"/>
      <c r="P112" s="335"/>
      <c r="Q112" s="335"/>
      <c r="R112" s="335"/>
      <c r="S112" s="335"/>
      <c r="T112" s="335"/>
      <c r="U112" s="335"/>
      <c r="V112" s="335"/>
      <c r="W112" s="335"/>
      <c r="X112" s="335"/>
      <c r="Y112" s="335"/>
      <c r="Z112" s="335"/>
      <c r="AA112" s="335"/>
      <c r="AB112" s="335"/>
      <c r="AC112" s="335"/>
      <c r="AD112" s="335"/>
      <c r="AE112" s="335"/>
      <c r="AF112" s="387"/>
      <c r="AG112" s="335"/>
      <c r="AH112" s="335"/>
      <c r="AI112" s="335"/>
      <c r="AJ112" s="335"/>
      <c r="AK112" s="335"/>
      <c r="AL112" s="335"/>
      <c r="AM112" s="335"/>
      <c r="AN112" s="335"/>
      <c r="AO112" s="335"/>
      <c r="AP112" s="335"/>
      <c r="AQ112" s="335"/>
      <c r="AR112" s="335"/>
      <c r="AS112" s="335"/>
      <c r="AT112" s="335"/>
      <c r="AU112" s="335"/>
      <c r="AV112" s="335"/>
      <c r="AW112" s="335"/>
      <c r="AX112" s="335"/>
      <c r="AY112" s="335"/>
      <c r="AZ112" s="335"/>
      <c r="BA112" s="335"/>
      <c r="BB112" s="335"/>
      <c r="BC112" s="124">
        <f t="shared" si="612"/>
        <v>0.4375</v>
      </c>
      <c r="BD112" s="47" t="str">
        <f t="shared" si="566"/>
        <v>11</v>
      </c>
      <c r="BE112" s="47" t="str">
        <f t="shared" si="567"/>
        <v>21</v>
      </c>
      <c r="BF112" s="47" t="str">
        <f t="shared" si="568"/>
        <v>13</v>
      </c>
      <c r="BG112" s="48" t="s">
        <v>1552</v>
      </c>
      <c r="BH112" s="49" t="str">
        <f t="shared" si="569"/>
        <v>11:21:13</v>
      </c>
      <c r="BI112" s="47" t="str">
        <f t="shared" si="570"/>
        <v>11</v>
      </c>
      <c r="BJ112" s="47" t="str">
        <f t="shared" si="571"/>
        <v>34</v>
      </c>
      <c r="BK112" s="47" t="str">
        <f t="shared" si="572"/>
        <v>39</v>
      </c>
      <c r="BL112" s="320">
        <v>113439</v>
      </c>
      <c r="BM112" s="49" t="str">
        <f t="shared" si="573"/>
        <v>11:34:39</v>
      </c>
      <c r="BN112" s="50">
        <f t="shared" si="574"/>
        <v>3.5567129629629601E-2</v>
      </c>
      <c r="BO112" s="57">
        <f t="shared" si="575"/>
        <v>9.3287037037037557E-3</v>
      </c>
      <c r="BP112" s="50">
        <f t="shared" si="576"/>
        <v>4.4895833333333357E-2</v>
      </c>
      <c r="BQ112" s="52">
        <f t="shared" si="577"/>
        <v>23.429873088187438</v>
      </c>
      <c r="BR112" s="52">
        <f t="shared" si="578"/>
        <v>18.561484918793504</v>
      </c>
      <c r="BS112" s="106">
        <f t="shared" si="579"/>
        <v>0.50322916666666673</v>
      </c>
      <c r="BT112" s="47" t="str">
        <f t="shared" si="580"/>
        <v>13</v>
      </c>
      <c r="BU112" s="47" t="str">
        <f t="shared" si="581"/>
        <v>04</v>
      </c>
      <c r="BV112" s="47" t="str">
        <f t="shared" si="582"/>
        <v>04</v>
      </c>
      <c r="BW112" s="48" t="s">
        <v>1553</v>
      </c>
      <c r="BX112" s="49" t="str">
        <f t="shared" si="583"/>
        <v>13:04:04</v>
      </c>
      <c r="BY112" s="47" t="str">
        <f t="shared" si="584"/>
        <v>13</v>
      </c>
      <c r="BZ112" s="47" t="str">
        <f t="shared" si="585"/>
        <v>14</v>
      </c>
      <c r="CA112" s="47" t="str">
        <f t="shared" si="586"/>
        <v>04</v>
      </c>
      <c r="CB112" s="48" t="s">
        <v>1554</v>
      </c>
      <c r="CC112" s="49" t="str">
        <f t="shared" si="587"/>
        <v>13:14:04</v>
      </c>
      <c r="CD112" s="107">
        <f t="shared" si="588"/>
        <v>4.1261574074074048E-2</v>
      </c>
      <c r="CE112" s="109">
        <f t="shared" si="589"/>
        <v>6.9444444444444198E-3</v>
      </c>
      <c r="CF112" s="107">
        <f t="shared" si="590"/>
        <v>4.8206018518518468E-2</v>
      </c>
      <c r="CG112" s="52">
        <f t="shared" si="591"/>
        <v>20.196353436185134</v>
      </c>
      <c r="CH112" s="52">
        <f t="shared" si="592"/>
        <v>17.286914765906364</v>
      </c>
      <c r="CI112" s="108">
        <f t="shared" si="593"/>
        <v>0.57226851851851857</v>
      </c>
      <c r="CJ112" s="47" t="str">
        <f t="shared" si="594"/>
        <v>14</v>
      </c>
      <c r="CK112" s="47" t="str">
        <f t="shared" si="595"/>
        <v>43</v>
      </c>
      <c r="CL112" s="47" t="str">
        <f t="shared" si="596"/>
        <v>28</v>
      </c>
      <c r="CM112" s="48" t="s">
        <v>1555</v>
      </c>
      <c r="CN112" s="119" t="str">
        <f t="shared" si="597"/>
        <v>14:43:28</v>
      </c>
      <c r="CO112" s="47" t="str">
        <f t="shared" si="598"/>
        <v>14</v>
      </c>
      <c r="CP112" s="47" t="str">
        <f t="shared" si="599"/>
        <v>53</v>
      </c>
      <c r="CQ112" s="47" t="str">
        <f t="shared" si="600"/>
        <v>51</v>
      </c>
      <c r="CR112" s="48" t="s">
        <v>1556</v>
      </c>
      <c r="CS112" s="119" t="str">
        <f t="shared" si="601"/>
        <v>14:53:51</v>
      </c>
      <c r="CT112" s="107">
        <f t="shared" si="602"/>
        <v>4.1249999999999898E-2</v>
      </c>
      <c r="CU112" s="366">
        <f t="shared" si="603"/>
        <v>7.2106481481482021E-3</v>
      </c>
      <c r="CV112" s="107">
        <f t="shared" si="604"/>
        <v>4.84606481481481E-2</v>
      </c>
      <c r="CW112" s="52">
        <f t="shared" si="605"/>
        <v>20.202020202020201</v>
      </c>
      <c r="CX112" s="52">
        <f t="shared" si="606"/>
        <v>17.19608311440172</v>
      </c>
      <c r="CY112" s="58"/>
      <c r="CZ112" s="121">
        <f t="shared" si="618"/>
        <v>17.660044150110377</v>
      </c>
      <c r="DA112" s="428">
        <f t="shared" si="619"/>
        <v>21.172319153107232</v>
      </c>
      <c r="DB112" s="61">
        <f t="shared" si="620"/>
        <v>0.11807870370370355</v>
      </c>
      <c r="DC112" s="61">
        <f t="shared" si="621"/>
        <v>0.14156249999999992</v>
      </c>
      <c r="DD112" s="6"/>
      <c r="DE112" s="63">
        <v>60</v>
      </c>
      <c r="DF112" s="64">
        <f t="shared" si="622"/>
        <v>2.8338888888888891</v>
      </c>
      <c r="DG112" s="64">
        <f t="shared" si="623"/>
        <v>3.3975</v>
      </c>
      <c r="DH112" s="16">
        <f t="shared" si="624"/>
        <v>180</v>
      </c>
      <c r="DI112" s="16">
        <f t="shared" si="611"/>
        <v>-17.866666666666667</v>
      </c>
      <c r="DJ112" s="65">
        <f t="shared" si="625"/>
        <v>222.13333333333333</v>
      </c>
      <c r="DK112" s="65">
        <f t="shared" si="626"/>
        <v>222.13333333333333</v>
      </c>
      <c r="DL112" s="65">
        <f t="shared" si="627"/>
        <v>222.13333333333333</v>
      </c>
      <c r="DM112" s="65">
        <f t="shared" si="628"/>
        <v>222.13333333333333</v>
      </c>
      <c r="DN112" s="65">
        <f t="shared" si="629"/>
        <v>222.13333333333333</v>
      </c>
      <c r="DO112" s="65">
        <f t="shared" si="630"/>
        <v>222.13333333333333</v>
      </c>
      <c r="DP112" s="65">
        <f t="shared" si="631"/>
        <v>222.13333333333333</v>
      </c>
      <c r="DQ112" s="65">
        <f t="shared" si="632"/>
        <v>222.13333333333333</v>
      </c>
      <c r="DR112" s="134">
        <f t="shared" si="633"/>
        <v>222.13333333333335</v>
      </c>
      <c r="DS112" s="66"/>
    </row>
    <row r="113" spans="1:123" s="355" customFormat="1">
      <c r="A113" s="212">
        <f t="shared" si="617"/>
        <v>6</v>
      </c>
      <c r="B113" s="80">
        <v>60</v>
      </c>
      <c r="C113" s="102">
        <v>222</v>
      </c>
      <c r="D113" s="103" t="s">
        <v>345</v>
      </c>
      <c r="E113" s="104" t="s">
        <v>346</v>
      </c>
      <c r="F113" s="128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295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24">
        <f t="shared" si="612"/>
        <v>0.4375</v>
      </c>
      <c r="BD113" s="47" t="str">
        <f t="shared" si="566"/>
        <v>11</v>
      </c>
      <c r="BE113" s="47" t="str">
        <f t="shared" si="567"/>
        <v>41</v>
      </c>
      <c r="BF113" s="47" t="str">
        <f t="shared" si="568"/>
        <v>24</v>
      </c>
      <c r="BG113" s="48" t="s">
        <v>1557</v>
      </c>
      <c r="BH113" s="49" t="str">
        <f t="shared" si="569"/>
        <v>11:41:24</v>
      </c>
      <c r="BI113" s="47" t="str">
        <f t="shared" si="570"/>
        <v>11</v>
      </c>
      <c r="BJ113" s="47" t="str">
        <f t="shared" si="571"/>
        <v>44</v>
      </c>
      <c r="BK113" s="47" t="str">
        <f t="shared" si="572"/>
        <v>09</v>
      </c>
      <c r="BL113" s="320">
        <v>114409</v>
      </c>
      <c r="BM113" s="49" t="str">
        <f t="shared" si="573"/>
        <v>11:44:09</v>
      </c>
      <c r="BN113" s="50">
        <f t="shared" si="574"/>
        <v>4.9583333333333313E-2</v>
      </c>
      <c r="BO113" s="57">
        <f t="shared" si="575"/>
        <v>1.9097222222222432E-3</v>
      </c>
      <c r="BP113" s="50">
        <f t="shared" si="576"/>
        <v>5.1493055555555556E-2</v>
      </c>
      <c r="BQ113" s="52">
        <f t="shared" si="577"/>
        <v>16.806722689075631</v>
      </c>
      <c r="BR113" s="52">
        <f t="shared" si="578"/>
        <v>16.183412002697235</v>
      </c>
      <c r="BS113" s="106">
        <f t="shared" si="579"/>
        <v>0.50982638888888887</v>
      </c>
      <c r="BT113" s="47" t="str">
        <f t="shared" si="580"/>
        <v>13</v>
      </c>
      <c r="BU113" s="47" t="str">
        <f t="shared" si="581"/>
        <v>15</v>
      </c>
      <c r="BV113" s="47" t="str">
        <f t="shared" si="582"/>
        <v>32</v>
      </c>
      <c r="BW113" s="48" t="s">
        <v>1558</v>
      </c>
      <c r="BX113" s="49" t="str">
        <f t="shared" si="583"/>
        <v>13:15:32</v>
      </c>
      <c r="BY113" s="47" t="str">
        <f t="shared" si="584"/>
        <v>13</v>
      </c>
      <c r="BZ113" s="47" t="str">
        <f t="shared" si="585"/>
        <v>20</v>
      </c>
      <c r="CA113" s="47" t="str">
        <f t="shared" si="586"/>
        <v>20</v>
      </c>
      <c r="CB113" s="48" t="s">
        <v>1559</v>
      </c>
      <c r="CC113" s="49" t="str">
        <f t="shared" si="587"/>
        <v>13:20:20</v>
      </c>
      <c r="CD113" s="107">
        <f t="shared" si="588"/>
        <v>4.2627314814814854E-2</v>
      </c>
      <c r="CE113" s="109">
        <f t="shared" si="589"/>
        <v>3.3333333333332993E-3</v>
      </c>
      <c r="CF113" s="107">
        <f t="shared" si="590"/>
        <v>4.5960648148148153E-2</v>
      </c>
      <c r="CG113" s="52">
        <f t="shared" si="591"/>
        <v>19.549280477871299</v>
      </c>
      <c r="CH113" s="52">
        <f t="shared" si="592"/>
        <v>18.131453034500122</v>
      </c>
      <c r="CI113" s="108">
        <f t="shared" si="593"/>
        <v>0.57662037037037039</v>
      </c>
      <c r="CJ113" s="47" t="str">
        <f t="shared" si="594"/>
        <v>14</v>
      </c>
      <c r="CK113" s="47" t="str">
        <f t="shared" si="595"/>
        <v>58</v>
      </c>
      <c r="CL113" s="47" t="str">
        <f t="shared" si="596"/>
        <v>08</v>
      </c>
      <c r="CM113" s="48" t="s">
        <v>1560</v>
      </c>
      <c r="CN113" s="119" t="str">
        <f t="shared" si="597"/>
        <v>14:58:08</v>
      </c>
      <c r="CO113" s="47" t="str">
        <f t="shared" si="598"/>
        <v>15</v>
      </c>
      <c r="CP113" s="47" t="str">
        <f t="shared" si="599"/>
        <v>05</v>
      </c>
      <c r="CQ113" s="47" t="str">
        <f t="shared" si="600"/>
        <v>50</v>
      </c>
      <c r="CR113" s="48" t="s">
        <v>1561</v>
      </c>
      <c r="CS113" s="119" t="str">
        <f t="shared" si="601"/>
        <v>15:05:50</v>
      </c>
      <c r="CT113" s="107">
        <f t="shared" si="602"/>
        <v>4.7083333333333366E-2</v>
      </c>
      <c r="CU113" s="366">
        <f t="shared" si="603"/>
        <v>5.3472222222221699E-3</v>
      </c>
      <c r="CV113" s="107">
        <f t="shared" si="604"/>
        <v>5.2430555555555536E-2</v>
      </c>
      <c r="CW113" s="52">
        <f t="shared" si="605"/>
        <v>17.699115044247787</v>
      </c>
      <c r="CX113" s="52">
        <f t="shared" si="606"/>
        <v>15.894039735099339</v>
      </c>
      <c r="CY113" s="58"/>
      <c r="CZ113" s="121">
        <f t="shared" si="618"/>
        <v>16.679536679536678</v>
      </c>
      <c r="DA113" s="428">
        <f t="shared" si="619"/>
        <v>17.947652679684253</v>
      </c>
      <c r="DB113" s="61">
        <f t="shared" si="620"/>
        <v>0.13929398148148153</v>
      </c>
      <c r="DC113" s="61">
        <f t="shared" si="621"/>
        <v>0.14988425925925924</v>
      </c>
      <c r="DD113" s="6"/>
      <c r="DE113" s="63">
        <v>60</v>
      </c>
      <c r="DF113" s="64">
        <f t="shared" si="622"/>
        <v>3.3430555555555559</v>
      </c>
      <c r="DG113" s="64">
        <f t="shared" si="623"/>
        <v>3.5972222222222223</v>
      </c>
      <c r="DH113" s="16">
        <f t="shared" si="624"/>
        <v>175</v>
      </c>
      <c r="DI113" s="16">
        <f t="shared" si="611"/>
        <v>-29.85</v>
      </c>
      <c r="DJ113" s="65">
        <f t="shared" si="625"/>
        <v>205.15</v>
      </c>
      <c r="DK113" s="65">
        <f t="shared" si="626"/>
        <v>205.15</v>
      </c>
      <c r="DL113" s="65">
        <f t="shared" si="627"/>
        <v>205.15</v>
      </c>
      <c r="DM113" s="65">
        <f t="shared" si="628"/>
        <v>205.15</v>
      </c>
      <c r="DN113" s="65">
        <f t="shared" si="629"/>
        <v>205.15</v>
      </c>
      <c r="DO113" s="65">
        <f t="shared" si="630"/>
        <v>205.15</v>
      </c>
      <c r="DP113" s="65">
        <f t="shared" si="631"/>
        <v>205.15</v>
      </c>
      <c r="DQ113" s="65">
        <f t="shared" si="632"/>
        <v>205.15</v>
      </c>
      <c r="DR113" s="134">
        <f t="shared" si="633"/>
        <v>205.14999999999998</v>
      </c>
    </row>
    <row r="114" spans="1:123" s="355" customFormat="1">
      <c r="A114" s="212">
        <f t="shared" si="617"/>
        <v>7</v>
      </c>
      <c r="B114" s="80">
        <v>60</v>
      </c>
      <c r="C114" s="624">
        <v>316</v>
      </c>
      <c r="D114" s="618" t="s">
        <v>347</v>
      </c>
      <c r="E114" s="618" t="s">
        <v>1268</v>
      </c>
      <c r="F114" s="128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295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24">
        <f t="shared" si="612"/>
        <v>0.4375</v>
      </c>
      <c r="BD114" s="47" t="str">
        <f t="shared" si="566"/>
        <v>11</v>
      </c>
      <c r="BE114" s="47" t="str">
        <f t="shared" si="567"/>
        <v>21</v>
      </c>
      <c r="BF114" s="47" t="str">
        <f t="shared" si="568"/>
        <v>49</v>
      </c>
      <c r="BG114" s="48" t="s">
        <v>1562</v>
      </c>
      <c r="BH114" s="49" t="str">
        <f t="shared" si="569"/>
        <v>11:21:49</v>
      </c>
      <c r="BI114" s="47" t="str">
        <f t="shared" si="570"/>
        <v>11</v>
      </c>
      <c r="BJ114" s="47" t="str">
        <f t="shared" si="571"/>
        <v>36</v>
      </c>
      <c r="BK114" s="47" t="str">
        <f t="shared" si="572"/>
        <v>39</v>
      </c>
      <c r="BL114" s="320">
        <v>113639</v>
      </c>
      <c r="BM114" s="49" t="str">
        <f t="shared" si="573"/>
        <v>11:36:39</v>
      </c>
      <c r="BN114" s="50">
        <f t="shared" si="574"/>
        <v>3.5983796296296333E-2</v>
      </c>
      <c r="BO114" s="57">
        <f t="shared" si="575"/>
        <v>1.0300925925925908E-2</v>
      </c>
      <c r="BP114" s="50">
        <f t="shared" si="576"/>
        <v>4.6284722222222241E-2</v>
      </c>
      <c r="BQ114" s="52">
        <f t="shared" si="577"/>
        <v>23.158571888066902</v>
      </c>
      <c r="BR114" s="52">
        <f t="shared" si="578"/>
        <v>18.004501125281319</v>
      </c>
      <c r="BS114" s="106">
        <f t="shared" si="579"/>
        <v>0.50461805555555561</v>
      </c>
      <c r="BT114" s="47" t="str">
        <f t="shared" si="580"/>
        <v>13</v>
      </c>
      <c r="BU114" s="47" t="str">
        <f t="shared" si="581"/>
        <v>09</v>
      </c>
      <c r="BV114" s="47" t="str">
        <f t="shared" si="582"/>
        <v>42</v>
      </c>
      <c r="BW114" s="48" t="s">
        <v>1563</v>
      </c>
      <c r="BX114" s="49" t="str">
        <f t="shared" si="583"/>
        <v>13:09:42</v>
      </c>
      <c r="BY114" s="47" t="str">
        <f t="shared" si="584"/>
        <v>13</v>
      </c>
      <c r="BZ114" s="47" t="str">
        <f t="shared" si="585"/>
        <v>23</v>
      </c>
      <c r="CA114" s="47" t="str">
        <f t="shared" si="586"/>
        <v>05</v>
      </c>
      <c r="CB114" s="48" t="s">
        <v>1564</v>
      </c>
      <c r="CC114" s="49" t="str">
        <f t="shared" si="587"/>
        <v>13:23:05</v>
      </c>
      <c r="CD114" s="107">
        <f t="shared" si="588"/>
        <v>4.3784722222222183E-2</v>
      </c>
      <c r="CE114" s="109">
        <f t="shared" si="589"/>
        <v>9.293981481481528E-3</v>
      </c>
      <c r="CF114" s="107">
        <f t="shared" si="590"/>
        <v>5.3078703703703711E-2</v>
      </c>
      <c r="CG114" s="52">
        <f t="shared" si="591"/>
        <v>19.032513877874703</v>
      </c>
      <c r="CH114" s="52">
        <f t="shared" si="592"/>
        <v>15.699956389010032</v>
      </c>
      <c r="CI114" s="108">
        <f t="shared" si="593"/>
        <v>0.57853009259259269</v>
      </c>
      <c r="CJ114" s="47" t="str">
        <f t="shared" si="594"/>
        <v>14</v>
      </c>
      <c r="CK114" s="47" t="str">
        <f t="shared" si="595"/>
        <v>56</v>
      </c>
      <c r="CL114" s="47" t="str">
        <f t="shared" si="596"/>
        <v>00</v>
      </c>
      <c r="CM114" s="48" t="s">
        <v>1565</v>
      </c>
      <c r="CN114" s="119" t="str">
        <f t="shared" si="597"/>
        <v>14:56:00</v>
      </c>
      <c r="CO114" s="47" t="str">
        <f t="shared" si="598"/>
        <v>15</v>
      </c>
      <c r="CP114" s="47" t="str">
        <f t="shared" si="599"/>
        <v>09</v>
      </c>
      <c r="CQ114" s="47" t="str">
        <f t="shared" si="600"/>
        <v>30</v>
      </c>
      <c r="CR114" s="48" t="s">
        <v>1566</v>
      </c>
      <c r="CS114" s="119" t="str">
        <f t="shared" si="601"/>
        <v>15:09:30</v>
      </c>
      <c r="CT114" s="107">
        <f t="shared" si="602"/>
        <v>4.3692129629629539E-2</v>
      </c>
      <c r="CU114" s="366">
        <f t="shared" si="603"/>
        <v>9.3750000000000222E-3</v>
      </c>
      <c r="CV114" s="107">
        <f t="shared" si="604"/>
        <v>5.3067129629629561E-2</v>
      </c>
      <c r="CW114" s="52">
        <f t="shared" si="605"/>
        <v>19.072847682119203</v>
      </c>
      <c r="CX114" s="52">
        <f t="shared" si="606"/>
        <v>15.703380588876772</v>
      </c>
      <c r="CY114" s="58"/>
      <c r="CZ114" s="121">
        <f t="shared" si="618"/>
        <v>16.400911161731209</v>
      </c>
      <c r="DA114" s="428">
        <f t="shared" si="619"/>
        <v>20.249367207274773</v>
      </c>
      <c r="DB114" s="61">
        <f t="shared" si="620"/>
        <v>0.12346064814814806</v>
      </c>
      <c r="DC114" s="61">
        <f t="shared" si="621"/>
        <v>0.15243055555555551</v>
      </c>
      <c r="DD114" s="6"/>
      <c r="DE114" s="63">
        <v>60</v>
      </c>
      <c r="DF114" s="64">
        <f t="shared" si="622"/>
        <v>2.9630555555555556</v>
      </c>
      <c r="DG114" s="64">
        <f t="shared" si="623"/>
        <v>3.6583333333333332</v>
      </c>
      <c r="DH114" s="16">
        <f t="shared" si="624"/>
        <v>170</v>
      </c>
      <c r="DI114" s="16">
        <f t="shared" si="611"/>
        <v>-33.516666666666666</v>
      </c>
      <c r="DJ114" s="65">
        <f t="shared" si="625"/>
        <v>196.48333333333335</v>
      </c>
      <c r="DK114" s="65">
        <f t="shared" si="626"/>
        <v>196.48333333333335</v>
      </c>
      <c r="DL114" s="65">
        <f t="shared" si="627"/>
        <v>196.48333333333335</v>
      </c>
      <c r="DM114" s="65">
        <f t="shared" si="628"/>
        <v>196.48333333333335</v>
      </c>
      <c r="DN114" s="65">
        <f t="shared" si="629"/>
        <v>196.48333333333335</v>
      </c>
      <c r="DO114" s="65">
        <f t="shared" si="630"/>
        <v>196.48333333333335</v>
      </c>
      <c r="DP114" s="65">
        <f t="shared" si="631"/>
        <v>196.48333333333335</v>
      </c>
      <c r="DQ114" s="65">
        <f t="shared" si="632"/>
        <v>196.48333333333335</v>
      </c>
      <c r="DR114" s="134">
        <f t="shared" si="633"/>
        <v>196.48333333333335</v>
      </c>
    </row>
    <row r="115" spans="1:123" s="355" customFormat="1">
      <c r="A115" s="212">
        <f t="shared" si="617"/>
        <v>8</v>
      </c>
      <c r="B115" s="80">
        <v>60</v>
      </c>
      <c r="C115" s="102">
        <v>283</v>
      </c>
      <c r="D115" s="104" t="s">
        <v>176</v>
      </c>
      <c r="E115" s="104" t="s">
        <v>177</v>
      </c>
      <c r="F115" s="128"/>
      <c r="G115" s="335"/>
      <c r="H115" s="335"/>
      <c r="I115" s="335"/>
      <c r="J115" s="335"/>
      <c r="K115" s="335"/>
      <c r="L115" s="335"/>
      <c r="M115" s="335"/>
      <c r="N115" s="335"/>
      <c r="O115" s="335"/>
      <c r="P115" s="335"/>
      <c r="Q115" s="335"/>
      <c r="R115" s="335"/>
      <c r="S115" s="335"/>
      <c r="T115" s="335"/>
      <c r="U115" s="335"/>
      <c r="V115" s="335"/>
      <c r="W115" s="335"/>
      <c r="X115" s="335"/>
      <c r="Y115" s="335"/>
      <c r="Z115" s="335"/>
      <c r="AA115" s="335"/>
      <c r="AB115" s="335"/>
      <c r="AC115" s="335"/>
      <c r="AD115" s="335"/>
      <c r="AE115" s="335"/>
      <c r="AF115" s="387"/>
      <c r="AG115" s="335"/>
      <c r="AH115" s="335"/>
      <c r="AI115" s="335"/>
      <c r="AJ115" s="335"/>
      <c r="AK115" s="335"/>
      <c r="AL115" s="335"/>
      <c r="AM115" s="335"/>
      <c r="AN115" s="335"/>
      <c r="AO115" s="335"/>
      <c r="AP115" s="335"/>
      <c r="AQ115" s="335"/>
      <c r="AR115" s="335"/>
      <c r="AS115" s="335"/>
      <c r="AT115" s="335"/>
      <c r="AU115" s="335"/>
      <c r="AV115" s="335"/>
      <c r="AW115" s="335"/>
      <c r="AX115" s="335"/>
      <c r="AY115" s="335"/>
      <c r="AZ115" s="335"/>
      <c r="BA115" s="335"/>
      <c r="BB115" s="335"/>
      <c r="BC115" s="124">
        <f t="shared" si="612"/>
        <v>0.4375</v>
      </c>
      <c r="BD115" s="47" t="str">
        <f t="shared" si="566"/>
        <v>11</v>
      </c>
      <c r="BE115" s="47" t="str">
        <f t="shared" si="567"/>
        <v>50</v>
      </c>
      <c r="BF115" s="47" t="str">
        <f t="shared" si="568"/>
        <v>29</v>
      </c>
      <c r="BG115" s="48" t="s">
        <v>1567</v>
      </c>
      <c r="BH115" s="49" t="str">
        <f t="shared" si="569"/>
        <v>11:50:29</v>
      </c>
      <c r="BI115" s="47" t="str">
        <f t="shared" si="570"/>
        <v>11</v>
      </c>
      <c r="BJ115" s="47" t="str">
        <f t="shared" si="571"/>
        <v>56</v>
      </c>
      <c r="BK115" s="47" t="str">
        <f t="shared" si="572"/>
        <v>30</v>
      </c>
      <c r="BL115" s="320">
        <v>115630</v>
      </c>
      <c r="BM115" s="49" t="str">
        <f t="shared" si="573"/>
        <v>11:56:30</v>
      </c>
      <c r="BN115" s="50">
        <f t="shared" si="574"/>
        <v>5.5891203703703651E-2</v>
      </c>
      <c r="BO115" s="57">
        <f t="shared" si="575"/>
        <v>4.1782407407408018E-3</v>
      </c>
      <c r="BP115" s="50">
        <f t="shared" si="576"/>
        <v>6.0069444444444453E-2</v>
      </c>
      <c r="BQ115" s="52">
        <f t="shared" si="577"/>
        <v>14.909919237937462</v>
      </c>
      <c r="BR115" s="52">
        <f t="shared" si="578"/>
        <v>13.872832369942197</v>
      </c>
      <c r="BS115" s="106">
        <f t="shared" si="579"/>
        <v>0.51840277777777777</v>
      </c>
      <c r="BT115" s="47" t="str">
        <f t="shared" si="580"/>
        <v>13</v>
      </c>
      <c r="BU115" s="47" t="str">
        <f t="shared" si="581"/>
        <v>57</v>
      </c>
      <c r="BV115" s="47" t="str">
        <f t="shared" si="582"/>
        <v>50</v>
      </c>
      <c r="BW115" s="48" t="s">
        <v>1568</v>
      </c>
      <c r="BX115" s="49" t="str">
        <f t="shared" si="583"/>
        <v>13:57:50</v>
      </c>
      <c r="BY115" s="47" t="str">
        <f t="shared" si="584"/>
        <v>14</v>
      </c>
      <c r="BZ115" s="47" t="str">
        <f t="shared" si="585"/>
        <v>08</v>
      </c>
      <c r="CA115" s="47" t="str">
        <f t="shared" si="586"/>
        <v>50</v>
      </c>
      <c r="CB115" s="48" t="s">
        <v>1569</v>
      </c>
      <c r="CC115" s="49" t="str">
        <f t="shared" si="587"/>
        <v>14:08:50</v>
      </c>
      <c r="CD115" s="107">
        <f t="shared" si="588"/>
        <v>6.3425925925925886E-2</v>
      </c>
      <c r="CE115" s="109">
        <f t="shared" si="589"/>
        <v>7.6388888888889728E-3</v>
      </c>
      <c r="CF115" s="107">
        <f t="shared" si="590"/>
        <v>7.1064814814814858E-2</v>
      </c>
      <c r="CG115" s="52">
        <f t="shared" si="591"/>
        <v>13.138686131386862</v>
      </c>
      <c r="CH115" s="52">
        <f t="shared" si="592"/>
        <v>11.726384364820847</v>
      </c>
      <c r="CI115" s="108">
        <f t="shared" si="593"/>
        <v>0.610300925925926</v>
      </c>
      <c r="CJ115" s="47" t="str">
        <f t="shared" si="594"/>
        <v>16</v>
      </c>
      <c r="CK115" s="47" t="str">
        <f t="shared" si="595"/>
        <v>01</v>
      </c>
      <c r="CL115" s="47" t="str">
        <f t="shared" si="596"/>
        <v>30</v>
      </c>
      <c r="CM115" s="48" t="s">
        <v>1570</v>
      </c>
      <c r="CN115" s="119" t="str">
        <f t="shared" si="597"/>
        <v>16:01:30</v>
      </c>
      <c r="CO115" s="47" t="str">
        <f t="shared" si="598"/>
        <v>16</v>
      </c>
      <c r="CP115" s="47" t="str">
        <f t="shared" si="599"/>
        <v>08</v>
      </c>
      <c r="CQ115" s="47" t="str">
        <f t="shared" si="600"/>
        <v>06</v>
      </c>
      <c r="CR115" s="48" t="s">
        <v>1571</v>
      </c>
      <c r="CS115" s="119" t="str">
        <f t="shared" si="601"/>
        <v>16:08:06</v>
      </c>
      <c r="CT115" s="107">
        <f t="shared" si="602"/>
        <v>5.740740740740724E-2</v>
      </c>
      <c r="CU115" s="366">
        <f t="shared" si="603"/>
        <v>4.5833333333334947E-3</v>
      </c>
      <c r="CV115" s="107">
        <f t="shared" si="604"/>
        <v>6.1990740740740735E-2</v>
      </c>
      <c r="CW115" s="52">
        <f t="shared" si="605"/>
        <v>14.516129032258064</v>
      </c>
      <c r="CX115" s="52">
        <f t="shared" si="606"/>
        <v>13.44286781179985</v>
      </c>
      <c r="CY115" s="58"/>
      <c r="CZ115" s="121">
        <f t="shared" si="618"/>
        <v>12.944983818770227</v>
      </c>
      <c r="DA115" s="421">
        <f t="shared" si="619"/>
        <v>14.146309516012835</v>
      </c>
      <c r="DB115" s="61">
        <f t="shared" ref="DB115:DB116" si="634">R115+AH115+AX115+BN115+CD115+CT115</f>
        <v>0.17672453703703678</v>
      </c>
      <c r="DC115" s="61">
        <f t="shared" ref="DC115:DC116" si="635">T115+AJ115+AZ115+BP115+CF115+CV115</f>
        <v>0.19312500000000005</v>
      </c>
      <c r="DD115" s="6"/>
      <c r="DE115" s="63">
        <v>60</v>
      </c>
      <c r="DF115" s="64">
        <f t="shared" ref="DF115:DF116" si="636">MINUTE(DB115)/60+HOUR(DB115)+SECOND(DB115)/3600</f>
        <v>4.2413888888888893</v>
      </c>
      <c r="DG115" s="64">
        <f t="shared" ref="DG115:DG116" si="637">MINUTE(DC115)/60+HOUR(DC115)+SECOND(DC115)/3600</f>
        <v>4.6349999999999998</v>
      </c>
      <c r="DH115" s="16">
        <f t="shared" si="624"/>
        <v>165</v>
      </c>
      <c r="DI115" s="16">
        <f>-(SECOND(CS115-$CS$108)/60+MINUTE(CS115-$CS$108)+HOUR(CS115-$CS$108)*60)</f>
        <v>-92.116666666666674</v>
      </c>
      <c r="DJ115" s="65">
        <f t="shared" ref="DJ115:DJ116" si="638">IF((DE115+DH115+DI115)&lt;DE115,DE115,DE115+DH115+DI115)</f>
        <v>132.88333333333333</v>
      </c>
      <c r="DK115" s="65">
        <f t="shared" si="626"/>
        <v>132.88333333333333</v>
      </c>
      <c r="DL115" s="65">
        <f t="shared" ref="DL115:DL116" si="639">IF((S115&gt;$DN$3),0,DK115)</f>
        <v>132.88333333333333</v>
      </c>
      <c r="DM115" s="65">
        <f t="shared" ref="DM115:DM116" si="640">IF((AI115&gt;$DN$3),0,DK115)</f>
        <v>132.88333333333333</v>
      </c>
      <c r="DN115" s="65">
        <f t="shared" ref="DN115:DN116" si="641">IF((AY115&gt;$DN$3),0,DK115)</f>
        <v>132.88333333333333</v>
      </c>
      <c r="DO115" s="65">
        <f t="shared" ref="DO115:DO116" si="642">IF((BO115&gt;$DM$3),0,DK115)</f>
        <v>132.88333333333333</v>
      </c>
      <c r="DP115" s="65">
        <f t="shared" ref="DP115:DP116" si="643">IF((CE115&gt;$DN$3),0,DK115)</f>
        <v>132.88333333333333</v>
      </c>
      <c r="DQ115" s="65">
        <f t="shared" ref="DQ115:DQ116" si="644">IF((CU115&gt;$DM$3),0,DK115)</f>
        <v>132.88333333333333</v>
      </c>
      <c r="DR115" s="134">
        <f t="shared" ref="DR115:DR116" si="645">DL115*DM115*DN115*DO115*DP115*DQ115/DL115/DM115/DN115/DP115/DQ115</f>
        <v>132.88333333333333</v>
      </c>
    </row>
    <row r="116" spans="1:123" s="355" customFormat="1">
      <c r="A116" s="212">
        <f t="shared" si="617"/>
        <v>9</v>
      </c>
      <c r="B116" s="80">
        <v>60</v>
      </c>
      <c r="C116" s="102">
        <v>467</v>
      </c>
      <c r="D116" s="103" t="s">
        <v>1263</v>
      </c>
      <c r="E116" s="104" t="s">
        <v>1264</v>
      </c>
      <c r="F116" s="128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295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7"/>
      <c r="AW116" s="117"/>
      <c r="AX116" s="117"/>
      <c r="AY116" s="117"/>
      <c r="AZ116" s="117"/>
      <c r="BA116" s="117"/>
      <c r="BB116" s="117"/>
      <c r="BC116" s="124">
        <f t="shared" si="612"/>
        <v>0.4375</v>
      </c>
      <c r="BD116" s="47" t="str">
        <f t="shared" si="566"/>
        <v>11</v>
      </c>
      <c r="BE116" s="47" t="str">
        <f t="shared" si="567"/>
        <v>50</v>
      </c>
      <c r="BF116" s="47" t="str">
        <f t="shared" si="568"/>
        <v>27</v>
      </c>
      <c r="BG116" s="48" t="s">
        <v>1458</v>
      </c>
      <c r="BH116" s="49" t="str">
        <f t="shared" si="569"/>
        <v>11:50:27</v>
      </c>
      <c r="BI116" s="47" t="str">
        <f t="shared" si="570"/>
        <v>11</v>
      </c>
      <c r="BJ116" s="47" t="str">
        <f t="shared" si="571"/>
        <v>58</v>
      </c>
      <c r="BK116" s="47" t="str">
        <f t="shared" si="572"/>
        <v>26</v>
      </c>
      <c r="BL116" s="320">
        <v>115826</v>
      </c>
      <c r="BM116" s="49" t="str">
        <f t="shared" si="573"/>
        <v>11:58:26</v>
      </c>
      <c r="BN116" s="50">
        <f t="shared" si="574"/>
        <v>5.5868055555555574E-2</v>
      </c>
      <c r="BO116" s="57">
        <f t="shared" si="575"/>
        <v>5.5439814814814414E-3</v>
      </c>
      <c r="BP116" s="50">
        <f t="shared" si="576"/>
        <v>6.1412037037037015E-2</v>
      </c>
      <c r="BQ116" s="52">
        <f t="shared" si="577"/>
        <v>14.916096954630206</v>
      </c>
      <c r="BR116" s="52">
        <f t="shared" si="578"/>
        <v>13.569543912551827</v>
      </c>
      <c r="BS116" s="106">
        <f t="shared" si="579"/>
        <v>0.51974537037037039</v>
      </c>
      <c r="BT116" s="47" t="str">
        <f t="shared" si="580"/>
        <v>13</v>
      </c>
      <c r="BU116" s="47" t="str">
        <f t="shared" si="581"/>
        <v>58</v>
      </c>
      <c r="BV116" s="47" t="str">
        <f t="shared" si="582"/>
        <v>14</v>
      </c>
      <c r="BW116" s="48" t="s">
        <v>1459</v>
      </c>
      <c r="BX116" s="49" t="str">
        <f t="shared" si="583"/>
        <v>13:58:14</v>
      </c>
      <c r="BY116" s="47" t="str">
        <f t="shared" si="584"/>
        <v>14</v>
      </c>
      <c r="BZ116" s="47" t="str">
        <f t="shared" si="585"/>
        <v>06</v>
      </c>
      <c r="CA116" s="47" t="str">
        <f t="shared" si="586"/>
        <v>08</v>
      </c>
      <c r="CB116" s="48" t="s">
        <v>1572</v>
      </c>
      <c r="CC116" s="49" t="str">
        <f t="shared" si="587"/>
        <v>14:06:08</v>
      </c>
      <c r="CD116" s="107">
        <f t="shared" si="588"/>
        <v>6.2361111111111089E-2</v>
      </c>
      <c r="CE116" s="109">
        <f t="shared" si="589"/>
        <v>5.4861111111110805E-3</v>
      </c>
      <c r="CF116" s="107">
        <f t="shared" si="590"/>
        <v>6.784722222222217E-2</v>
      </c>
      <c r="CG116" s="52">
        <f t="shared" si="591"/>
        <v>13.363028953229398</v>
      </c>
      <c r="CH116" s="52">
        <f t="shared" si="592"/>
        <v>12.282497441146365</v>
      </c>
      <c r="CI116" s="108">
        <f t="shared" si="593"/>
        <v>0.60842592592592593</v>
      </c>
      <c r="CJ116" s="47" t="str">
        <f t="shared" si="594"/>
        <v>16</v>
      </c>
      <c r="CK116" s="47" t="str">
        <f t="shared" si="595"/>
        <v>01</v>
      </c>
      <c r="CL116" s="47" t="str">
        <f t="shared" si="596"/>
        <v>29</v>
      </c>
      <c r="CM116" s="48" t="s">
        <v>1573</v>
      </c>
      <c r="CN116" s="119" t="str">
        <f t="shared" si="597"/>
        <v>16:01:29</v>
      </c>
      <c r="CO116" s="47" t="str">
        <f t="shared" si="598"/>
        <v>16</v>
      </c>
      <c r="CP116" s="47" t="str">
        <f t="shared" si="599"/>
        <v>09</v>
      </c>
      <c r="CQ116" s="47" t="str">
        <f t="shared" si="600"/>
        <v>11</v>
      </c>
      <c r="CR116" s="48" t="s">
        <v>1574</v>
      </c>
      <c r="CS116" s="119" t="str">
        <f t="shared" si="601"/>
        <v>16:09:11</v>
      </c>
      <c r="CT116" s="107">
        <f t="shared" si="602"/>
        <v>5.9270833333333384E-2</v>
      </c>
      <c r="CU116" s="366">
        <f t="shared" si="603"/>
        <v>5.3472222222222809E-3</v>
      </c>
      <c r="CV116" s="107">
        <f t="shared" si="604"/>
        <v>6.4618055555555665E-2</v>
      </c>
      <c r="CW116" s="52">
        <f t="shared" si="605"/>
        <v>14.059753954305799</v>
      </c>
      <c r="CX116" s="52">
        <f t="shared" si="606"/>
        <v>12.896292315959162</v>
      </c>
      <c r="CY116" s="58"/>
      <c r="CZ116" s="121">
        <f t="shared" si="618"/>
        <v>12.894752552086443</v>
      </c>
      <c r="DA116" s="421">
        <f t="shared" si="619"/>
        <v>14.084507042253522</v>
      </c>
      <c r="DB116" s="61">
        <f t="shared" si="634"/>
        <v>0.17750000000000005</v>
      </c>
      <c r="DC116" s="61">
        <f t="shared" si="635"/>
        <v>0.19387731481481485</v>
      </c>
      <c r="DD116" s="6"/>
      <c r="DE116" s="63">
        <v>60</v>
      </c>
      <c r="DF116" s="64">
        <f t="shared" si="636"/>
        <v>4.26</v>
      </c>
      <c r="DG116" s="64">
        <f t="shared" si="637"/>
        <v>4.6530555555555555</v>
      </c>
      <c r="DH116" s="16">
        <f t="shared" si="624"/>
        <v>160</v>
      </c>
      <c r="DI116" s="16">
        <f>-(SECOND(CS116-$CS$108)/60+MINUTE(CS116-$CS$108)+HOUR(CS116-$CS$108)*60)</f>
        <v>-93.2</v>
      </c>
      <c r="DJ116" s="65">
        <f t="shared" si="638"/>
        <v>126.8</v>
      </c>
      <c r="DK116" s="65">
        <f t="shared" si="626"/>
        <v>126.8</v>
      </c>
      <c r="DL116" s="65">
        <f t="shared" si="639"/>
        <v>126.8</v>
      </c>
      <c r="DM116" s="65">
        <f t="shared" si="640"/>
        <v>126.8</v>
      </c>
      <c r="DN116" s="65">
        <f t="shared" si="641"/>
        <v>126.8</v>
      </c>
      <c r="DO116" s="65">
        <f t="shared" si="642"/>
        <v>126.8</v>
      </c>
      <c r="DP116" s="65">
        <f t="shared" si="643"/>
        <v>126.8</v>
      </c>
      <c r="DQ116" s="65">
        <f t="shared" si="644"/>
        <v>126.8</v>
      </c>
      <c r="DR116" s="134">
        <f t="shared" si="645"/>
        <v>126.8</v>
      </c>
    </row>
    <row r="117" spans="1:123" s="355" customFormat="1">
      <c r="A117" s="417">
        <f t="shared" si="617"/>
        <v>10</v>
      </c>
      <c r="B117" s="357">
        <v>60</v>
      </c>
      <c r="C117" s="360">
        <v>497</v>
      </c>
      <c r="D117" s="362" t="s">
        <v>284</v>
      </c>
      <c r="E117" s="362" t="s">
        <v>496</v>
      </c>
      <c r="F117" s="376" t="s">
        <v>1920</v>
      </c>
      <c r="G117" s="335"/>
      <c r="H117" s="335"/>
      <c r="I117" s="335"/>
      <c r="J117" s="335"/>
      <c r="K117" s="335"/>
      <c r="L117" s="335"/>
      <c r="M117" s="335"/>
      <c r="N117" s="335"/>
      <c r="O117" s="335"/>
      <c r="P117" s="335"/>
      <c r="Q117" s="335"/>
      <c r="R117" s="335"/>
      <c r="S117" s="335"/>
      <c r="T117" s="335"/>
      <c r="U117" s="335"/>
      <c r="V117" s="335"/>
      <c r="W117" s="335"/>
      <c r="X117" s="335"/>
      <c r="Y117" s="335"/>
      <c r="Z117" s="335"/>
      <c r="AA117" s="335"/>
      <c r="AB117" s="335"/>
      <c r="AC117" s="335"/>
      <c r="AD117" s="335"/>
      <c r="AE117" s="335"/>
      <c r="AF117" s="387"/>
      <c r="AG117" s="335"/>
      <c r="AH117" s="335"/>
      <c r="AI117" s="335"/>
      <c r="AJ117" s="335"/>
      <c r="AK117" s="335"/>
      <c r="AL117" s="335"/>
      <c r="AM117" s="335"/>
      <c r="AN117" s="335"/>
      <c r="AO117" s="335"/>
      <c r="AP117" s="335"/>
      <c r="AQ117" s="335"/>
      <c r="AR117" s="335"/>
      <c r="AS117" s="335"/>
      <c r="AT117" s="335"/>
      <c r="AU117" s="335"/>
      <c r="AV117" s="335"/>
      <c r="AW117" s="335"/>
      <c r="AX117" s="335"/>
      <c r="AY117" s="335"/>
      <c r="AZ117" s="335"/>
      <c r="BA117" s="335"/>
      <c r="BB117" s="335"/>
      <c r="BC117" s="395">
        <f t="shared" si="612"/>
        <v>0.4375</v>
      </c>
      <c r="BD117" s="337" t="str">
        <f t="shared" ref="BD117:BD118" si="646">LEFT(BG117,2)</f>
        <v>11</v>
      </c>
      <c r="BE117" s="337" t="str">
        <f t="shared" ref="BE117:BE118" si="647">MID(BG117,3,2)</f>
        <v>28</v>
      </c>
      <c r="BF117" s="337" t="str">
        <f t="shared" ref="BF117:BF118" si="648">RIGHT(BG117,2)</f>
        <v>51</v>
      </c>
      <c r="BG117" s="338" t="s">
        <v>2027</v>
      </c>
      <c r="BH117" s="339" t="str">
        <f t="shared" ref="BH117:BH118" si="649">CONCATENATE(BD117&amp;":"&amp;BE117&amp;":"&amp;BF117)</f>
        <v>11:28:51</v>
      </c>
      <c r="BI117" s="337" t="str">
        <f t="shared" ref="BI117:BI118" si="650">LEFT(BL117,2)</f>
        <v>11</v>
      </c>
      <c r="BJ117" s="337" t="str">
        <f t="shared" ref="BJ117:BJ118" si="651">MID(BL117,3,2)</f>
        <v>40</v>
      </c>
      <c r="BK117" s="337" t="str">
        <f t="shared" ref="BK117:BK118" si="652">RIGHT(BL117,2)</f>
        <v>57</v>
      </c>
      <c r="BL117" s="344">
        <v>114057</v>
      </c>
      <c r="BM117" s="339" t="str">
        <f t="shared" ref="BM117:BM118" si="653">CONCATENATE(BI117&amp;":"&amp;BJ117&amp;":"&amp;BK117)</f>
        <v>11:40:57</v>
      </c>
      <c r="BN117" s="340">
        <f t="shared" ref="BN117:BN118" si="654">BH117-BC117</f>
        <v>4.086805555555556E-2</v>
      </c>
      <c r="BO117" s="340">
        <f t="shared" ref="BO117:BO118" si="655">BM117-BH117</f>
        <v>8.402777777777759E-3</v>
      </c>
      <c r="BP117" s="340">
        <f t="shared" ref="BP117:BP118" si="656">BM117-BH117+BN117</f>
        <v>4.9270833333333319E-2</v>
      </c>
      <c r="BQ117" s="341">
        <f t="shared" ref="BQ117:BQ118" si="657">$BC$3/(MINUTE(BN117)/60+HOUR(BN117)+SECOND(BN117)/3600)</f>
        <v>20.390824129141887</v>
      </c>
      <c r="BR117" s="341">
        <f t="shared" ref="BR117:BR118" si="658">$BC$3/(MINUTE(BP117)/60+HOUR(BP117)+SECOND(BP117)/3600)</f>
        <v>16.913319238900634</v>
      </c>
      <c r="BS117" s="342">
        <f t="shared" ref="BS117:BS118" si="659">BM117+"00:30"</f>
        <v>0.50760416666666663</v>
      </c>
      <c r="BT117" s="337" t="str">
        <f t="shared" ref="BT117:BT118" si="660">LEFT(BW117,2)</f>
        <v>13</v>
      </c>
      <c r="BU117" s="337" t="str">
        <f t="shared" ref="BU117:BU118" si="661">MID(BW117,3,2)</f>
        <v>14</v>
      </c>
      <c r="BV117" s="337" t="str">
        <f t="shared" ref="BV117:BV118" si="662">RIGHT(BW117,2)</f>
        <v>32</v>
      </c>
      <c r="BW117" s="338" t="s">
        <v>2028</v>
      </c>
      <c r="BX117" s="339" t="str">
        <f t="shared" ref="BX117:BX118" si="663">CONCATENATE(BT117&amp;":"&amp;BU117&amp;":"&amp;BV117)</f>
        <v>13:14:32</v>
      </c>
      <c r="BY117" s="337" t="str">
        <f t="shared" ref="BY117:BY118" si="664">LEFT(CB117,2)</f>
        <v>13</v>
      </c>
      <c r="BZ117" s="337" t="str">
        <f t="shared" ref="BZ117:BZ118" si="665">MID(CB117,3,2)</f>
        <v>26</v>
      </c>
      <c r="CA117" s="337" t="str">
        <f t="shared" ref="CA117:CA118" si="666">RIGHT(CB117,2)</f>
        <v>14</v>
      </c>
      <c r="CB117" s="338" t="s">
        <v>2029</v>
      </c>
      <c r="CC117" s="339" t="str">
        <f t="shared" ref="CC117" si="667">CONCATENATE(BY117&amp;":"&amp;BZ117&amp;":"&amp;CA117)</f>
        <v>13:26:14</v>
      </c>
      <c r="CD117" s="366">
        <f t="shared" ref="CD117" si="668">BX117-BS117</f>
        <v>4.4155092592592649E-2</v>
      </c>
      <c r="CE117" s="366">
        <f t="shared" ref="CE117" si="669">CC117-BX117</f>
        <v>8.1250000000000488E-3</v>
      </c>
      <c r="CF117" s="366">
        <f t="shared" ref="CF117" si="670">CC117-BX117+CD117</f>
        <v>5.2280092592592697E-2</v>
      </c>
      <c r="CG117" s="341">
        <f t="shared" ref="CG117" si="671">$BS$3/(MINUTE(CD117)/60+HOUR(CD117)+SECOND(CD117)/3600)</f>
        <v>18.872870249017037</v>
      </c>
      <c r="CH117" s="341">
        <f t="shared" ref="CH117" si="672">$BS$3/(MINUTE(CF117)/60+HOUR(CF117)+SECOND(CF117)/3600)</f>
        <v>15.939783041841929</v>
      </c>
      <c r="CI117" s="323">
        <f t="shared" ref="CI117" si="673">CC117+"0:30"</f>
        <v>0.5807175925925927</v>
      </c>
      <c r="CJ117" s="337" t="str">
        <f t="shared" ref="CJ117:CJ118" si="674">LEFT(CM117,2)</f>
        <v/>
      </c>
      <c r="CK117" s="337" t="str">
        <f t="shared" ref="CK117:CK118" si="675">MID(CM117,3,2)</f>
        <v/>
      </c>
      <c r="CL117" s="337" t="str">
        <f t="shared" ref="CL117:CL118" si="676">RIGHT(CM117,2)</f>
        <v/>
      </c>
      <c r="CM117" s="338"/>
      <c r="CN117" s="381"/>
      <c r="CO117" s="337"/>
      <c r="CP117" s="337"/>
      <c r="CQ117" s="337"/>
      <c r="CR117" s="338"/>
      <c r="CS117" s="381"/>
      <c r="CT117" s="366"/>
      <c r="CU117" s="366"/>
      <c r="CV117" s="366"/>
      <c r="CW117" s="341"/>
      <c r="CX117" s="341"/>
      <c r="CY117" s="346"/>
      <c r="CZ117" s="543"/>
      <c r="DA117" s="368"/>
      <c r="DB117" s="348"/>
      <c r="DC117" s="348"/>
      <c r="DD117" s="373"/>
      <c r="DE117" s="350"/>
      <c r="DF117" s="351"/>
      <c r="DG117" s="351"/>
      <c r="DH117" s="352"/>
      <c r="DI117" s="352"/>
      <c r="DJ117" s="353"/>
      <c r="DK117" s="353"/>
      <c r="DL117" s="353"/>
      <c r="DM117" s="353"/>
      <c r="DN117" s="353"/>
      <c r="DO117" s="353"/>
      <c r="DP117" s="353"/>
      <c r="DQ117" s="353"/>
      <c r="DR117" s="354"/>
    </row>
    <row r="118" spans="1:123" s="355" customFormat="1">
      <c r="A118" s="417">
        <f t="shared" si="617"/>
        <v>11</v>
      </c>
      <c r="B118" s="357">
        <v>60</v>
      </c>
      <c r="C118" s="360">
        <v>481</v>
      </c>
      <c r="D118" s="362" t="s">
        <v>2030</v>
      </c>
      <c r="E118" s="362" t="s">
        <v>2031</v>
      </c>
      <c r="F118" s="376" t="s">
        <v>1920</v>
      </c>
      <c r="G118" s="335"/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87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  <c r="AX118" s="335"/>
      <c r="AY118" s="335"/>
      <c r="AZ118" s="335"/>
      <c r="BA118" s="335"/>
      <c r="BB118" s="335"/>
      <c r="BC118" s="395">
        <f t="shared" si="612"/>
        <v>0.4375</v>
      </c>
      <c r="BD118" s="337" t="str">
        <f t="shared" si="646"/>
        <v>11</v>
      </c>
      <c r="BE118" s="337" t="str">
        <f t="shared" si="647"/>
        <v>21</v>
      </c>
      <c r="BF118" s="337" t="str">
        <f t="shared" si="648"/>
        <v>30</v>
      </c>
      <c r="BG118" s="338" t="s">
        <v>2032</v>
      </c>
      <c r="BH118" s="339" t="str">
        <f t="shared" si="649"/>
        <v>11:21:30</v>
      </c>
      <c r="BI118" s="337" t="str">
        <f t="shared" si="650"/>
        <v>11</v>
      </c>
      <c r="BJ118" s="337" t="str">
        <f t="shared" si="651"/>
        <v>28</v>
      </c>
      <c r="BK118" s="337" t="str">
        <f t="shared" si="652"/>
        <v>58</v>
      </c>
      <c r="BL118" s="344">
        <v>112858</v>
      </c>
      <c r="BM118" s="339" t="str">
        <f t="shared" si="653"/>
        <v>11:28:58</v>
      </c>
      <c r="BN118" s="340">
        <f t="shared" si="654"/>
        <v>3.5763888888888873E-2</v>
      </c>
      <c r="BO118" s="340">
        <f t="shared" si="655"/>
        <v>5.1851851851851816E-3</v>
      </c>
      <c r="BP118" s="340">
        <f t="shared" si="656"/>
        <v>4.0949074074074054E-2</v>
      </c>
      <c r="BQ118" s="341">
        <f t="shared" si="657"/>
        <v>23.300970873786408</v>
      </c>
      <c r="BR118" s="341">
        <f t="shared" si="658"/>
        <v>20.350480497456189</v>
      </c>
      <c r="BS118" s="342">
        <f t="shared" si="659"/>
        <v>0.49928240740740737</v>
      </c>
      <c r="BT118" s="337" t="str">
        <f t="shared" si="660"/>
        <v>12</v>
      </c>
      <c r="BU118" s="337" t="str">
        <f t="shared" si="661"/>
        <v>53</v>
      </c>
      <c r="BV118" s="337" t="str">
        <f t="shared" si="662"/>
        <v>50</v>
      </c>
      <c r="BW118" s="338" t="s">
        <v>2033</v>
      </c>
      <c r="BX118" s="339" t="str">
        <f t="shared" si="663"/>
        <v>12:53:50</v>
      </c>
      <c r="BY118" s="337" t="str">
        <f t="shared" si="664"/>
        <v/>
      </c>
      <c r="BZ118" s="337" t="str">
        <f t="shared" si="665"/>
        <v/>
      </c>
      <c r="CA118" s="337" t="str">
        <f t="shared" si="666"/>
        <v/>
      </c>
      <c r="CB118" s="338"/>
      <c r="CC118" s="339"/>
      <c r="CD118" s="366"/>
      <c r="CE118" s="366"/>
      <c r="CF118" s="366"/>
      <c r="CG118" s="341"/>
      <c r="CH118" s="341"/>
      <c r="CI118" s="323"/>
      <c r="CJ118" s="337" t="str">
        <f t="shared" si="674"/>
        <v/>
      </c>
      <c r="CK118" s="337" t="str">
        <f t="shared" si="675"/>
        <v/>
      </c>
      <c r="CL118" s="337" t="str">
        <f t="shared" si="676"/>
        <v/>
      </c>
      <c r="CM118" s="338"/>
      <c r="CN118" s="381"/>
      <c r="CO118" s="337"/>
      <c r="CP118" s="337"/>
      <c r="CQ118" s="337"/>
      <c r="CR118" s="338"/>
      <c r="CS118" s="381"/>
      <c r="CT118" s="366"/>
      <c r="CU118" s="366"/>
      <c r="CV118" s="366"/>
      <c r="CW118" s="341"/>
      <c r="CX118" s="341"/>
      <c r="CY118" s="346"/>
      <c r="CZ118" s="543"/>
      <c r="DA118" s="368"/>
      <c r="DB118" s="348"/>
      <c r="DC118" s="348"/>
      <c r="DD118" s="373"/>
      <c r="DE118" s="350"/>
      <c r="DF118" s="351"/>
      <c r="DG118" s="351"/>
      <c r="DH118" s="352"/>
      <c r="DI118" s="352"/>
      <c r="DJ118" s="353"/>
      <c r="DK118" s="353"/>
      <c r="DL118" s="353"/>
      <c r="DM118" s="353"/>
      <c r="DN118" s="353"/>
      <c r="DO118" s="353"/>
      <c r="DP118" s="353"/>
      <c r="DQ118" s="353"/>
      <c r="DR118" s="354"/>
    </row>
    <row r="119" spans="1:123">
      <c r="A119" s="132" t="s">
        <v>7</v>
      </c>
      <c r="B119" s="132">
        <v>40</v>
      </c>
      <c r="C119" s="552" t="s">
        <v>73</v>
      </c>
      <c r="D119" s="439"/>
      <c r="E119" s="439"/>
      <c r="F119" s="44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296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310"/>
      <c r="BM119" s="180"/>
      <c r="BN119" s="180"/>
      <c r="BO119" s="180"/>
      <c r="BP119" s="180"/>
      <c r="BQ119" s="180"/>
      <c r="BR119" s="180"/>
      <c r="BS119" s="180"/>
      <c r="BT119" s="180"/>
      <c r="BU119" s="180"/>
      <c r="BV119" s="180"/>
      <c r="BW119" s="180"/>
      <c r="BX119" s="180"/>
      <c r="BY119" s="180"/>
      <c r="BZ119" s="180"/>
      <c r="CA119" s="180"/>
      <c r="CB119" s="180"/>
      <c r="CC119" s="180"/>
      <c r="CD119" s="180"/>
      <c r="CE119" s="180"/>
      <c r="CF119" s="431"/>
      <c r="CG119" s="431"/>
      <c r="CH119" s="431"/>
      <c r="CI119" s="431"/>
      <c r="CJ119" s="431"/>
      <c r="CK119" s="431"/>
      <c r="CL119" s="431"/>
      <c r="CM119" s="431"/>
      <c r="CN119" s="431"/>
      <c r="CO119" s="431"/>
      <c r="CP119" s="431"/>
      <c r="CQ119" s="431"/>
      <c r="CR119" s="431"/>
      <c r="CS119" s="431"/>
      <c r="CT119" s="431"/>
      <c r="CU119" s="431"/>
      <c r="CV119" s="431"/>
      <c r="CW119" s="431"/>
      <c r="CX119" s="431"/>
      <c r="CY119" s="431"/>
      <c r="CZ119" s="432"/>
      <c r="DA119" s="431"/>
      <c r="DB119" s="431"/>
      <c r="DC119" s="132">
        <v>40</v>
      </c>
      <c r="DD119" s="180"/>
      <c r="DE119" s="133" t="s">
        <v>83</v>
      </c>
      <c r="DF119" s="180"/>
      <c r="DG119" s="180"/>
      <c r="DH119" s="180"/>
      <c r="DI119" s="180"/>
      <c r="DJ119" s="180"/>
      <c r="DK119" s="180"/>
      <c r="DL119" s="180"/>
      <c r="DM119" s="180"/>
      <c r="DN119" s="180"/>
      <c r="DO119" s="180"/>
      <c r="DP119" s="180"/>
      <c r="DQ119" s="180"/>
      <c r="DR119" s="217"/>
    </row>
    <row r="120" spans="1:123" s="355" customFormat="1">
      <c r="A120" s="212">
        <v>1</v>
      </c>
      <c r="B120" s="80">
        <f>B119</f>
        <v>40</v>
      </c>
      <c r="C120" s="115">
        <v>688</v>
      </c>
      <c r="D120" s="114" t="s">
        <v>1220</v>
      </c>
      <c r="E120" s="114" t="s">
        <v>320</v>
      </c>
      <c r="F120" s="128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298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312"/>
      <c r="BM120" s="137"/>
      <c r="BN120" s="137"/>
      <c r="BO120" s="137"/>
      <c r="BP120" s="137"/>
      <c r="BQ120" s="137"/>
      <c r="BR120" s="137"/>
      <c r="BS120" s="400">
        <v>0.52083333333333337</v>
      </c>
      <c r="BT120" s="47" t="str">
        <f t="shared" ref="BT120:BT149" si="677">LEFT(BW120,2)</f>
        <v>13</v>
      </c>
      <c r="BU120" s="47" t="str">
        <f t="shared" ref="BU120:BU149" si="678">MID(BW120,3,2)</f>
        <v>24</v>
      </c>
      <c r="BV120" s="47" t="str">
        <f t="shared" ref="BV120:BV149" si="679">RIGHT(BW120,2)</f>
        <v>00</v>
      </c>
      <c r="BW120" s="48" t="s">
        <v>1776</v>
      </c>
      <c r="BX120" s="49" t="str">
        <f t="shared" ref="BX120:BX149" si="680">CONCATENATE(BT120&amp;":"&amp;BU120&amp;":"&amp;BV120)</f>
        <v>13:24:00</v>
      </c>
      <c r="BY120" s="47" t="str">
        <f t="shared" ref="BY120:BY149" si="681">LEFT(CB120,2)</f>
        <v>13</v>
      </c>
      <c r="BZ120" s="47" t="str">
        <f t="shared" ref="BZ120:BZ149" si="682">MID(CB120,3,2)</f>
        <v>28</v>
      </c>
      <c r="CA120" s="47" t="str">
        <f t="shared" ref="CA120:CA149" si="683">RIGHT(CB120,2)</f>
        <v>46</v>
      </c>
      <c r="CB120" s="48" t="s">
        <v>1777</v>
      </c>
      <c r="CC120" s="49" t="str">
        <f t="shared" ref="CC120:CC149" si="684">CONCATENATE(BY120&amp;":"&amp;BZ120&amp;":"&amp;CA120)</f>
        <v>13:28:46</v>
      </c>
      <c r="CD120" s="107">
        <f t="shared" ref="CD120:CD149" si="685">BX120-BS120</f>
        <v>3.7499999999999978E-2</v>
      </c>
      <c r="CE120" s="109">
        <f t="shared" ref="CE120:CE149" si="686">CC120-BX120</f>
        <v>3.3101851851852215E-3</v>
      </c>
      <c r="CF120" s="107">
        <f t="shared" ref="CF120:CF149" si="687">CC120-BX120+CD120</f>
        <v>4.0810185185185199E-2</v>
      </c>
      <c r="CG120" s="52">
        <f t="shared" ref="CG120:CG149" si="688">$BS$3/(MINUTE(CD120)/60+HOUR(CD120)+SECOND(CD120)/3600)</f>
        <v>22.222222222222221</v>
      </c>
      <c r="CH120" s="52">
        <f t="shared" ref="CH120:CH149" si="689">$BS$3/(MINUTE(CF120)/60+HOUR(CF120)+SECOND(CF120)/3600)</f>
        <v>20.419739081111743</v>
      </c>
      <c r="CI120" s="108">
        <f t="shared" ref="CI120:CI149" si="690">CC120+"0:30"</f>
        <v>0.58247685185185194</v>
      </c>
      <c r="CJ120" s="47" t="str">
        <f t="shared" ref="CJ120:CJ149" si="691">LEFT(CM120,2)</f>
        <v>14</v>
      </c>
      <c r="CK120" s="47" t="str">
        <f t="shared" ref="CK120:CK149" si="692">MID(CM120,3,2)</f>
        <v>59</v>
      </c>
      <c r="CL120" s="47" t="str">
        <f t="shared" ref="CL120:CL149" si="693">RIGHT(CM120,2)</f>
        <v>07</v>
      </c>
      <c r="CM120" s="48" t="s">
        <v>1778</v>
      </c>
      <c r="CN120" s="119" t="str">
        <f t="shared" ref="CN120:CN149" si="694">CONCATENATE(CJ120&amp;":"&amp;CK120&amp;":"&amp;CL120)</f>
        <v>14:59:07</v>
      </c>
      <c r="CO120" s="47" t="str">
        <f t="shared" ref="CO120:CO149" si="695">LEFT(CR120,2)</f>
        <v>15</v>
      </c>
      <c r="CP120" s="47" t="str">
        <f t="shared" ref="CP120:CP149" si="696">MID(CR120,3,2)</f>
        <v>03</v>
      </c>
      <c r="CQ120" s="47" t="str">
        <f t="shared" ref="CQ120:CQ149" si="697">RIGHT(CR120,2)</f>
        <v>49</v>
      </c>
      <c r="CR120" s="48" t="s">
        <v>1779</v>
      </c>
      <c r="CS120" s="119" t="str">
        <f t="shared" ref="CS120:CS149" si="698">CONCATENATE(CO120&amp;":"&amp;CP120&amp;":"&amp;CQ120)</f>
        <v>15:03:49</v>
      </c>
      <c r="CT120" s="107">
        <f t="shared" ref="CT120:CT149" si="699">CN120-CI120</f>
        <v>4.1909722222222112E-2</v>
      </c>
      <c r="CU120" s="366">
        <f t="shared" ref="CU120:CU150" si="700">CS120-CN120</f>
        <v>3.263888888888955E-3</v>
      </c>
      <c r="CV120" s="107">
        <f t="shared" ref="CV120:CV150" si="701">CS120-CN120+CT120</f>
        <v>4.5173611111111067E-2</v>
      </c>
      <c r="CW120" s="52">
        <f t="shared" ref="CW120:CW150" si="702">$CI$3/(MINUTE(CT120)/60+HOUR(CT120)+SECOND(CT120)/3600)</f>
        <v>19.884009942004969</v>
      </c>
      <c r="CX120" s="52">
        <f t="shared" ref="CX120:CX150" si="703">$CI$3/(MINUTE(CV120)/60+HOUR(CV120)+SECOND(CV120)/3600)</f>
        <v>18.44734819369716</v>
      </c>
      <c r="CY120" s="58"/>
      <c r="CZ120" s="59">
        <f t="shared" ref="CZ120:CZ121" si="704">$DC$119/(MINUTE(DC120)/60+HOUR(DC120)+SECOND(DC120)/3600)</f>
        <v>19.383497105936197</v>
      </c>
      <c r="DA120" s="428">
        <f t="shared" ref="DA120:DA121" si="705">$DC$119/(MINUTE(DB120)/60+HOUR(DB120)+SECOND(DB120)/3600)</f>
        <v>20.988194140795802</v>
      </c>
      <c r="DB120" s="61">
        <f t="shared" ref="DB120:DB121" si="706">R120+AH120+AX120+BN120+CD120+CT120</f>
        <v>7.940972222222209E-2</v>
      </c>
      <c r="DC120" s="61">
        <f t="shared" ref="DC120:DC121" si="707">T120+AJ120+AZ120+BP120+CF120+CV120</f>
        <v>8.5983796296296267E-2</v>
      </c>
      <c r="DD120" s="373"/>
      <c r="DE120" s="63">
        <v>40</v>
      </c>
      <c r="DF120" s="64">
        <f>MINUTE(DB120)/60+HOUR(DB120)+SECOND(DB120)/3600</f>
        <v>1.9058333333333333</v>
      </c>
      <c r="DG120" s="64">
        <f>MINUTE(DC120)/60+HOUR(DC120)+SECOND(DC120)/3600</f>
        <v>2.0636111111111108</v>
      </c>
      <c r="DH120" s="16">
        <v>200</v>
      </c>
      <c r="DI120" s="16">
        <f t="shared" ref="DI120:DI121" si="708">-(SECOND(CS120-$CS$120)/60+MINUTE(CS120-$CS$120)+HOUR(CS120-$CS$120)*60)</f>
        <v>0</v>
      </c>
      <c r="DJ120" s="65">
        <f>IF((DE120+DH120+DI120)&lt;DE120,DE120,DE120+DH120+DI120)</f>
        <v>240</v>
      </c>
      <c r="DK120" s="65">
        <f t="shared" ref="DK120:DK121" si="709">IF(BX120&gt;$DE$119,0,DJ120)</f>
        <v>240</v>
      </c>
      <c r="DL120" s="65">
        <f>IF((S120&gt;$DM$3),0,DK120)</f>
        <v>240</v>
      </c>
      <c r="DM120" s="65">
        <f>IF((AI120&gt;$DN$3),0,DK120)</f>
        <v>240</v>
      </c>
      <c r="DN120" s="65">
        <f>IF((AY120&gt;$DN$3),0,DK120)</f>
        <v>240</v>
      </c>
      <c r="DO120" s="131">
        <f>IF((BO120&gt;$DM$3),0,DK120)</f>
        <v>240</v>
      </c>
      <c r="DP120" s="65">
        <f>IF((CE120&gt;$DM$3),0,DK120)</f>
        <v>240</v>
      </c>
      <c r="DQ120" s="65">
        <f>IF((CU120&gt;$DM$3),0,DK120)</f>
        <v>240</v>
      </c>
      <c r="DR120" s="134">
        <f>DL120*DM120*DN120*DO120*DP120*DQ120/DL120/DM120/DN120/DP120/DQ120</f>
        <v>240</v>
      </c>
    </row>
    <row r="121" spans="1:123" s="67" customFormat="1">
      <c r="A121" s="212">
        <f>A120+1</f>
        <v>2</v>
      </c>
      <c r="B121" s="80">
        <f>B120</f>
        <v>40</v>
      </c>
      <c r="C121" s="115">
        <v>356</v>
      </c>
      <c r="D121" s="114" t="s">
        <v>324</v>
      </c>
      <c r="E121" s="114" t="s">
        <v>325</v>
      </c>
      <c r="F121" s="128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298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312"/>
      <c r="BM121" s="137"/>
      <c r="BN121" s="137"/>
      <c r="BO121" s="137"/>
      <c r="BP121" s="137"/>
      <c r="BQ121" s="137"/>
      <c r="BR121" s="137"/>
      <c r="BS121" s="400">
        <v>0.52083333333333304</v>
      </c>
      <c r="BT121" s="47" t="str">
        <f t="shared" si="677"/>
        <v>13</v>
      </c>
      <c r="BU121" s="47" t="str">
        <f t="shared" si="678"/>
        <v>28</v>
      </c>
      <c r="BV121" s="47" t="str">
        <f t="shared" si="679"/>
        <v>53</v>
      </c>
      <c r="BW121" s="48" t="s">
        <v>1305</v>
      </c>
      <c r="BX121" s="49" t="str">
        <f t="shared" si="680"/>
        <v>13:28:53</v>
      </c>
      <c r="BY121" s="47" t="str">
        <f t="shared" si="681"/>
        <v>13</v>
      </c>
      <c r="BZ121" s="47" t="str">
        <f t="shared" si="682"/>
        <v>33</v>
      </c>
      <c r="CA121" s="47" t="str">
        <f t="shared" si="683"/>
        <v>21</v>
      </c>
      <c r="CB121" s="48" t="s">
        <v>1306</v>
      </c>
      <c r="CC121" s="49" t="str">
        <f t="shared" si="684"/>
        <v>13:33:21</v>
      </c>
      <c r="CD121" s="107">
        <f t="shared" si="685"/>
        <v>4.0891203703704027E-2</v>
      </c>
      <c r="CE121" s="109">
        <f t="shared" si="686"/>
        <v>3.1018518518518556E-3</v>
      </c>
      <c r="CF121" s="107">
        <f t="shared" si="687"/>
        <v>4.3993055555555882E-2</v>
      </c>
      <c r="CG121" s="52">
        <f t="shared" si="688"/>
        <v>20.379281064251344</v>
      </c>
      <c r="CH121" s="52">
        <f t="shared" si="689"/>
        <v>18.94238358326756</v>
      </c>
      <c r="CI121" s="108">
        <f t="shared" si="690"/>
        <v>0.58565972222222229</v>
      </c>
      <c r="CJ121" s="47" t="str">
        <f t="shared" si="691"/>
        <v>15</v>
      </c>
      <c r="CK121" s="47" t="str">
        <f t="shared" si="692"/>
        <v>05</v>
      </c>
      <c r="CL121" s="47" t="str">
        <f t="shared" si="693"/>
        <v>31</v>
      </c>
      <c r="CM121" s="48" t="s">
        <v>1307</v>
      </c>
      <c r="CN121" s="119" t="str">
        <f t="shared" si="694"/>
        <v>15:05:31</v>
      </c>
      <c r="CO121" s="47" t="str">
        <f t="shared" si="695"/>
        <v>15</v>
      </c>
      <c r="CP121" s="47" t="str">
        <f t="shared" si="696"/>
        <v>11</v>
      </c>
      <c r="CQ121" s="47" t="str">
        <f t="shared" si="697"/>
        <v>00</v>
      </c>
      <c r="CR121" s="48" t="s">
        <v>1308</v>
      </c>
      <c r="CS121" s="119" t="str">
        <f t="shared" si="698"/>
        <v>15:11:00</v>
      </c>
      <c r="CT121" s="107">
        <f t="shared" si="699"/>
        <v>4.3171296296296235E-2</v>
      </c>
      <c r="CU121" s="366">
        <f t="shared" si="700"/>
        <v>3.8078703703703365E-3</v>
      </c>
      <c r="CV121" s="107">
        <f t="shared" si="701"/>
        <v>4.6979166666666572E-2</v>
      </c>
      <c r="CW121" s="52">
        <f t="shared" si="702"/>
        <v>19.302949061662197</v>
      </c>
      <c r="CX121" s="52">
        <f t="shared" si="703"/>
        <v>17.738359201773836</v>
      </c>
      <c r="CY121" s="58"/>
      <c r="CZ121" s="59">
        <f t="shared" si="704"/>
        <v>18.320610687022903</v>
      </c>
      <c r="DA121" s="428">
        <f t="shared" si="705"/>
        <v>19.826517967781907</v>
      </c>
      <c r="DB121" s="61">
        <f t="shared" si="706"/>
        <v>8.4062500000000262E-2</v>
      </c>
      <c r="DC121" s="61">
        <f t="shared" si="707"/>
        <v>9.0972222222222454E-2</v>
      </c>
      <c r="DD121" s="6"/>
      <c r="DE121" s="63">
        <f>DE120</f>
        <v>40</v>
      </c>
      <c r="DF121" s="64">
        <f>MINUTE(DB121)/60+HOUR(DB121)+SECOND(DB121)/3600</f>
        <v>2.0175000000000001</v>
      </c>
      <c r="DG121" s="64">
        <f>MINUTE(DC121)/60+HOUR(DC121)+SECOND(DC121)/3600</f>
        <v>2.1833333333333331</v>
      </c>
      <c r="DH121" s="16">
        <f>DH120-5</f>
        <v>195</v>
      </c>
      <c r="DI121" s="16">
        <f t="shared" si="708"/>
        <v>-7.1833333333333336</v>
      </c>
      <c r="DJ121" s="65">
        <f>IF((DE121+DH121+DI121)&lt;DE121,DE121,DE121+DH121+DI121)</f>
        <v>227.81666666666666</v>
      </c>
      <c r="DK121" s="65">
        <f t="shared" si="709"/>
        <v>227.81666666666666</v>
      </c>
      <c r="DL121" s="65">
        <f>IF((S121&gt;$DM$3),0,DK121)</f>
        <v>227.81666666666666</v>
      </c>
      <c r="DM121" s="65">
        <f>IF((AI121&gt;$DN$3),0,DK121)</f>
        <v>227.81666666666666</v>
      </c>
      <c r="DN121" s="65">
        <f>IF((AY121&gt;$DN$3),0,DK121)</f>
        <v>227.81666666666666</v>
      </c>
      <c r="DO121" s="131">
        <f>IF((BO121&gt;$DM$3),0,DK121)</f>
        <v>227.81666666666666</v>
      </c>
      <c r="DP121" s="65">
        <f>IF((CE121&gt;$DM$3),0,DK121)</f>
        <v>227.81666666666666</v>
      </c>
      <c r="DQ121" s="65">
        <f>IF((CU121&gt;$DM$3),0,DK121)</f>
        <v>227.81666666666666</v>
      </c>
      <c r="DR121" s="134">
        <f>DL121*DM121*DN121*DO121*DP121*DQ121/DL121/DM121/DN121/DP121/DQ121</f>
        <v>227.81666666666663</v>
      </c>
      <c r="DS121" s="66"/>
    </row>
    <row r="122" spans="1:123" s="67" customFormat="1">
      <c r="A122" s="212">
        <f t="shared" ref="A122:A158" si="710">A121+1</f>
        <v>3</v>
      </c>
      <c r="B122" s="80">
        <f>B121</f>
        <v>40</v>
      </c>
      <c r="C122" s="115">
        <v>391</v>
      </c>
      <c r="D122" s="114" t="s">
        <v>383</v>
      </c>
      <c r="E122" s="114" t="s">
        <v>384</v>
      </c>
      <c r="F122" s="128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298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379"/>
      <c r="BM122" s="377"/>
      <c r="BN122" s="377"/>
      <c r="BO122" s="377"/>
      <c r="BP122" s="377"/>
      <c r="BQ122" s="377"/>
      <c r="BR122" s="377"/>
      <c r="BS122" s="400">
        <v>0.52083333333333304</v>
      </c>
      <c r="BT122" s="47" t="str">
        <f t="shared" si="677"/>
        <v>13</v>
      </c>
      <c r="BU122" s="47" t="str">
        <f t="shared" si="678"/>
        <v>33</v>
      </c>
      <c r="BV122" s="47" t="str">
        <f t="shared" si="679"/>
        <v>35</v>
      </c>
      <c r="BW122" s="48" t="s">
        <v>1302</v>
      </c>
      <c r="BX122" s="49" t="str">
        <f t="shared" si="680"/>
        <v>13:33:35</v>
      </c>
      <c r="BY122" s="47" t="str">
        <f t="shared" si="681"/>
        <v>13</v>
      </c>
      <c r="BZ122" s="47" t="str">
        <f t="shared" si="682"/>
        <v>36</v>
      </c>
      <c r="CA122" s="47" t="str">
        <f t="shared" si="683"/>
        <v>44</v>
      </c>
      <c r="CB122" s="48" t="s">
        <v>1301</v>
      </c>
      <c r="CC122" s="49" t="str">
        <f t="shared" si="684"/>
        <v>13:36:44</v>
      </c>
      <c r="CD122" s="107">
        <f t="shared" si="685"/>
        <v>4.4155092592592871E-2</v>
      </c>
      <c r="CE122" s="109">
        <f t="shared" si="686"/>
        <v>2.1875000000000089E-3</v>
      </c>
      <c r="CF122" s="107">
        <f t="shared" si="687"/>
        <v>4.6342592592592879E-2</v>
      </c>
      <c r="CG122" s="52">
        <f t="shared" si="688"/>
        <v>18.872870249017037</v>
      </c>
      <c r="CH122" s="52">
        <f t="shared" si="689"/>
        <v>17.982017982017982</v>
      </c>
      <c r="CI122" s="108">
        <f t="shared" si="690"/>
        <v>0.58800925925925929</v>
      </c>
      <c r="CJ122" s="47" t="str">
        <f t="shared" si="691"/>
        <v>15</v>
      </c>
      <c r="CK122" s="47" t="str">
        <f t="shared" si="692"/>
        <v>04</v>
      </c>
      <c r="CL122" s="47" t="str">
        <f t="shared" si="693"/>
        <v>42</v>
      </c>
      <c r="CM122" s="48" t="s">
        <v>1303</v>
      </c>
      <c r="CN122" s="119" t="str">
        <f t="shared" si="694"/>
        <v>15:04:42</v>
      </c>
      <c r="CO122" s="47" t="str">
        <f t="shared" si="695"/>
        <v>15</v>
      </c>
      <c r="CP122" s="47" t="str">
        <f t="shared" si="696"/>
        <v>11</v>
      </c>
      <c r="CQ122" s="47" t="str">
        <f t="shared" si="697"/>
        <v>25</v>
      </c>
      <c r="CR122" s="48" t="s">
        <v>1304</v>
      </c>
      <c r="CS122" s="119" t="str">
        <f t="shared" si="698"/>
        <v>15:11:25</v>
      </c>
      <c r="CT122" s="107">
        <f t="shared" si="699"/>
        <v>4.0254629629629557E-2</v>
      </c>
      <c r="CU122" s="366">
        <f t="shared" si="700"/>
        <v>4.6643518518518778E-3</v>
      </c>
      <c r="CV122" s="107">
        <f t="shared" si="701"/>
        <v>4.4918981481481435E-2</v>
      </c>
      <c r="CW122" s="52">
        <f t="shared" si="702"/>
        <v>20.701552616446236</v>
      </c>
      <c r="CX122" s="52">
        <f t="shared" si="703"/>
        <v>18.551919608348364</v>
      </c>
      <c r="CY122" s="58"/>
      <c r="CZ122" s="59">
        <f t="shared" ref="CZ122:CZ150" si="711">$DC$119/(MINUTE(DC122)/60+HOUR(DC122)+SECOND(DC122)/3600)</f>
        <v>18.262523779327839</v>
      </c>
      <c r="DA122" s="428">
        <f t="shared" ref="DA122:DA150" si="712">$DC$119/(MINUTE(DB122)/60+HOUR(DB122)+SECOND(DB122)/3600)</f>
        <v>19.74496092143151</v>
      </c>
      <c r="DB122" s="61">
        <f t="shared" ref="DB122:DB150" si="713">R122+AH122+AX122+BN122+CD122+CT122</f>
        <v>8.4409722222222427E-2</v>
      </c>
      <c r="DC122" s="61">
        <f t="shared" ref="DC122:DC150" si="714">T122+AJ122+AZ122+BP122+CF122+CV122</f>
        <v>9.1261574074074314E-2</v>
      </c>
      <c r="DD122" s="6"/>
      <c r="DE122" s="63">
        <f t="shared" ref="DE122:DE148" si="715">DE121</f>
        <v>40</v>
      </c>
      <c r="DF122" s="64">
        <f t="shared" ref="DF122:DF149" si="716">MINUTE(DB122)/60+HOUR(DB122)+SECOND(DB122)/3600</f>
        <v>2.0258333333333334</v>
      </c>
      <c r="DG122" s="64">
        <f t="shared" ref="DG122:DG149" si="717">MINUTE(DC122)/60+HOUR(DC122)+SECOND(DC122)/3600</f>
        <v>2.1902777777777778</v>
      </c>
      <c r="DH122" s="16">
        <f t="shared" ref="DH122:DH149" si="718">DH121-5</f>
        <v>190</v>
      </c>
      <c r="DI122" s="16">
        <f t="shared" ref="DI122:DI148" si="719">-(SECOND(CS122-$CS$120)/60+MINUTE(CS122-$CS$120)+HOUR(CS122-$CS$120)*60)</f>
        <v>-7.6</v>
      </c>
      <c r="DJ122" s="65">
        <f t="shared" ref="DJ122:DJ149" si="720">IF((DE122+DH122+DI122)&lt;DE122,DE122,DE122+DH122+DI122)</f>
        <v>222.4</v>
      </c>
      <c r="DK122" s="65">
        <f t="shared" ref="DK122:DK148" si="721">IF(BX122&gt;$DE$119,0,DJ122)</f>
        <v>222.4</v>
      </c>
      <c r="DL122" s="65">
        <f t="shared" ref="DL122:DL149" si="722">IF((S122&gt;$DM$3),0,DK122)</f>
        <v>222.4</v>
      </c>
      <c r="DM122" s="65">
        <f t="shared" ref="DM122:DM149" si="723">IF((AI122&gt;$DN$3),0,DK122)</f>
        <v>222.4</v>
      </c>
      <c r="DN122" s="65">
        <f t="shared" ref="DN122:DN149" si="724">IF((AY122&gt;$DN$3),0,DK122)</f>
        <v>222.4</v>
      </c>
      <c r="DO122" s="131">
        <f t="shared" ref="DO122:DO148" si="725">IF((BO122&gt;$DM$3),0,DK122)</f>
        <v>222.4</v>
      </c>
      <c r="DP122" s="65">
        <f t="shared" ref="DP122:DP149" si="726">IF((CE122&gt;$DM$3),0,DK122)</f>
        <v>222.4</v>
      </c>
      <c r="DQ122" s="65">
        <f t="shared" ref="DQ122:DQ149" si="727">IF((CU122&gt;$DM$3),0,DK122)</f>
        <v>222.4</v>
      </c>
      <c r="DR122" s="134">
        <f t="shared" ref="DR122:DR147" si="728">DL122*DM122*DN122*DO122*DP122*DQ122/DL122/DM122/DN122/DP122/DQ122</f>
        <v>222.4</v>
      </c>
      <c r="DS122" s="66"/>
    </row>
    <row r="123" spans="1:123" s="355" customFormat="1">
      <c r="A123" s="212">
        <f t="shared" si="710"/>
        <v>4</v>
      </c>
      <c r="B123" s="80">
        <f t="shared" ref="B123:B158" si="729">B122</f>
        <v>40</v>
      </c>
      <c r="C123" s="115">
        <v>361</v>
      </c>
      <c r="D123" s="114" t="s">
        <v>744</v>
      </c>
      <c r="E123" s="114" t="s">
        <v>1026</v>
      </c>
      <c r="F123" s="128"/>
      <c r="G123" s="377"/>
      <c r="H123" s="377"/>
      <c r="I123" s="377"/>
      <c r="J123" s="377"/>
      <c r="K123" s="377"/>
      <c r="L123" s="377"/>
      <c r="M123" s="377"/>
      <c r="N123" s="377"/>
      <c r="O123" s="377"/>
      <c r="P123" s="377"/>
      <c r="Q123" s="377"/>
      <c r="R123" s="377"/>
      <c r="S123" s="377"/>
      <c r="T123" s="377"/>
      <c r="U123" s="377"/>
      <c r="V123" s="377"/>
      <c r="W123" s="377"/>
      <c r="X123" s="377"/>
      <c r="Y123" s="377"/>
      <c r="Z123" s="377"/>
      <c r="AA123" s="377"/>
      <c r="AB123" s="377"/>
      <c r="AC123" s="377"/>
      <c r="AD123" s="377"/>
      <c r="AE123" s="377"/>
      <c r="AF123" s="378"/>
      <c r="AG123" s="377"/>
      <c r="AH123" s="377"/>
      <c r="AI123" s="377"/>
      <c r="AJ123" s="377"/>
      <c r="AK123" s="377"/>
      <c r="AL123" s="377"/>
      <c r="AM123" s="377"/>
      <c r="AN123" s="377"/>
      <c r="AO123" s="377"/>
      <c r="AP123" s="377"/>
      <c r="AQ123" s="377"/>
      <c r="AR123" s="377"/>
      <c r="AS123" s="377"/>
      <c r="AT123" s="377"/>
      <c r="AU123" s="377"/>
      <c r="AV123" s="377"/>
      <c r="AW123" s="377"/>
      <c r="AX123" s="377"/>
      <c r="AY123" s="377"/>
      <c r="AZ123" s="377"/>
      <c r="BA123" s="377"/>
      <c r="BB123" s="377"/>
      <c r="BC123" s="377"/>
      <c r="BD123" s="377"/>
      <c r="BE123" s="377"/>
      <c r="BF123" s="377"/>
      <c r="BG123" s="377"/>
      <c r="BH123" s="377"/>
      <c r="BI123" s="377"/>
      <c r="BJ123" s="377"/>
      <c r="BK123" s="377"/>
      <c r="BL123" s="379"/>
      <c r="BM123" s="377"/>
      <c r="BN123" s="377"/>
      <c r="BO123" s="377"/>
      <c r="BP123" s="377"/>
      <c r="BQ123" s="377"/>
      <c r="BR123" s="377"/>
      <c r="BS123" s="400">
        <v>0.52083333333333304</v>
      </c>
      <c r="BT123" s="47" t="str">
        <f t="shared" si="677"/>
        <v>13</v>
      </c>
      <c r="BU123" s="47" t="str">
        <f t="shared" si="678"/>
        <v>36</v>
      </c>
      <c r="BV123" s="47" t="str">
        <f t="shared" si="679"/>
        <v>17</v>
      </c>
      <c r="BW123" s="48" t="s">
        <v>1780</v>
      </c>
      <c r="BX123" s="49" t="str">
        <f t="shared" si="680"/>
        <v>13:36:17</v>
      </c>
      <c r="BY123" s="47" t="str">
        <f t="shared" si="681"/>
        <v>13</v>
      </c>
      <c r="BZ123" s="47" t="str">
        <f t="shared" si="682"/>
        <v>41</v>
      </c>
      <c r="CA123" s="47" t="str">
        <f t="shared" si="683"/>
        <v>12</v>
      </c>
      <c r="CB123" s="48" t="s">
        <v>1781</v>
      </c>
      <c r="CC123" s="49" t="str">
        <f t="shared" si="684"/>
        <v>13:41:12</v>
      </c>
      <c r="CD123" s="107">
        <f t="shared" si="685"/>
        <v>4.6030092592592831E-2</v>
      </c>
      <c r="CE123" s="109">
        <f t="shared" si="686"/>
        <v>3.4143518518519045E-3</v>
      </c>
      <c r="CF123" s="107">
        <f t="shared" si="687"/>
        <v>4.9444444444444735E-2</v>
      </c>
      <c r="CG123" s="52">
        <f t="shared" si="688"/>
        <v>18.104098566758861</v>
      </c>
      <c r="CH123" s="52">
        <f t="shared" si="689"/>
        <v>16.853932584269661</v>
      </c>
      <c r="CI123" s="108">
        <f t="shared" si="690"/>
        <v>0.59111111111111114</v>
      </c>
      <c r="CJ123" s="47" t="str">
        <f t="shared" si="691"/>
        <v>15</v>
      </c>
      <c r="CK123" s="47" t="str">
        <f t="shared" si="692"/>
        <v>05</v>
      </c>
      <c r="CL123" s="47" t="str">
        <f t="shared" si="693"/>
        <v>16</v>
      </c>
      <c r="CM123" s="48" t="s">
        <v>1782</v>
      </c>
      <c r="CN123" s="119" t="str">
        <f t="shared" si="694"/>
        <v>15:05:16</v>
      </c>
      <c r="CO123" s="47" t="str">
        <f t="shared" si="695"/>
        <v>15</v>
      </c>
      <c r="CP123" s="47" t="str">
        <f t="shared" si="696"/>
        <v>12</v>
      </c>
      <c r="CQ123" s="47" t="str">
        <f t="shared" si="697"/>
        <v>21</v>
      </c>
      <c r="CR123" s="48" t="s">
        <v>1783</v>
      </c>
      <c r="CS123" s="119" t="str">
        <f t="shared" si="698"/>
        <v>15:12:21</v>
      </c>
      <c r="CT123" s="107">
        <f t="shared" si="699"/>
        <v>3.7546296296296244E-2</v>
      </c>
      <c r="CU123" s="366">
        <f t="shared" si="700"/>
        <v>4.9189814814815103E-3</v>
      </c>
      <c r="CV123" s="107">
        <f t="shared" si="701"/>
        <v>4.2465277777777755E-2</v>
      </c>
      <c r="CW123" s="52">
        <f t="shared" si="702"/>
        <v>22.19482120838471</v>
      </c>
      <c r="CX123" s="52">
        <f t="shared" si="703"/>
        <v>19.623875715453803</v>
      </c>
      <c r="CY123" s="58"/>
      <c r="CZ123" s="59">
        <f t="shared" si="711"/>
        <v>18.133736305251226</v>
      </c>
      <c r="DA123" s="428">
        <f t="shared" si="712"/>
        <v>19.941836310760284</v>
      </c>
      <c r="DB123" s="61">
        <f t="shared" si="713"/>
        <v>8.3576388888889075E-2</v>
      </c>
      <c r="DC123" s="61">
        <f t="shared" si="714"/>
        <v>9.190972222222249E-2</v>
      </c>
      <c r="DD123" s="6"/>
      <c r="DE123" s="63">
        <f t="shared" si="715"/>
        <v>40</v>
      </c>
      <c r="DF123" s="64">
        <f t="shared" si="716"/>
        <v>2.0058333333333334</v>
      </c>
      <c r="DG123" s="64">
        <f t="shared" si="717"/>
        <v>2.2058333333333335</v>
      </c>
      <c r="DH123" s="16">
        <f t="shared" si="718"/>
        <v>185</v>
      </c>
      <c r="DI123" s="16">
        <f t="shared" si="719"/>
        <v>-8.5333333333333332</v>
      </c>
      <c r="DJ123" s="65">
        <f t="shared" si="720"/>
        <v>216.46666666666667</v>
      </c>
      <c r="DK123" s="65">
        <f t="shared" si="721"/>
        <v>216.46666666666667</v>
      </c>
      <c r="DL123" s="65">
        <f t="shared" si="722"/>
        <v>216.46666666666667</v>
      </c>
      <c r="DM123" s="65">
        <f t="shared" si="723"/>
        <v>216.46666666666667</v>
      </c>
      <c r="DN123" s="65">
        <f t="shared" si="724"/>
        <v>216.46666666666667</v>
      </c>
      <c r="DO123" s="131">
        <f t="shared" si="725"/>
        <v>216.46666666666667</v>
      </c>
      <c r="DP123" s="65">
        <f t="shared" si="726"/>
        <v>216.46666666666667</v>
      </c>
      <c r="DQ123" s="65">
        <f t="shared" si="727"/>
        <v>216.46666666666667</v>
      </c>
      <c r="DR123" s="134">
        <f t="shared" si="728"/>
        <v>216.4666666666667</v>
      </c>
    </row>
    <row r="124" spans="1:123" s="355" customFormat="1">
      <c r="A124" s="212">
        <f t="shared" si="710"/>
        <v>5</v>
      </c>
      <c r="B124" s="80">
        <f t="shared" si="729"/>
        <v>40</v>
      </c>
      <c r="C124" s="115">
        <v>64</v>
      </c>
      <c r="D124" s="114" t="s">
        <v>1784</v>
      </c>
      <c r="E124" s="128" t="s">
        <v>1785</v>
      </c>
      <c r="F124" s="128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298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312"/>
      <c r="BM124" s="137"/>
      <c r="BN124" s="137"/>
      <c r="BO124" s="137"/>
      <c r="BP124" s="137"/>
      <c r="BQ124" s="137"/>
      <c r="BR124" s="137"/>
      <c r="BS124" s="400">
        <v>0.52083333333333304</v>
      </c>
      <c r="BT124" s="47" t="str">
        <f t="shared" si="677"/>
        <v>13</v>
      </c>
      <c r="BU124" s="47" t="str">
        <f t="shared" si="678"/>
        <v>31</v>
      </c>
      <c r="BV124" s="47" t="str">
        <f t="shared" si="679"/>
        <v>20</v>
      </c>
      <c r="BW124" s="48" t="s">
        <v>1786</v>
      </c>
      <c r="BX124" s="49" t="str">
        <f t="shared" si="680"/>
        <v>13:31:20</v>
      </c>
      <c r="BY124" s="47" t="str">
        <f t="shared" si="681"/>
        <v>13</v>
      </c>
      <c r="BZ124" s="47" t="str">
        <f t="shared" si="682"/>
        <v>36</v>
      </c>
      <c r="CA124" s="47" t="str">
        <f t="shared" si="683"/>
        <v>53</v>
      </c>
      <c r="CB124" s="48" t="s">
        <v>1787</v>
      </c>
      <c r="CC124" s="49" t="str">
        <f t="shared" si="684"/>
        <v>13:36:53</v>
      </c>
      <c r="CD124" s="107">
        <f t="shared" si="685"/>
        <v>4.2592592592592848E-2</v>
      </c>
      <c r="CE124" s="109">
        <f t="shared" si="686"/>
        <v>3.854166666666714E-3</v>
      </c>
      <c r="CF124" s="107">
        <f t="shared" si="687"/>
        <v>4.6446759259259562E-2</v>
      </c>
      <c r="CG124" s="52">
        <f t="shared" si="688"/>
        <v>19.565217391304348</v>
      </c>
      <c r="CH124" s="52">
        <f t="shared" si="689"/>
        <v>17.941689509095436</v>
      </c>
      <c r="CI124" s="108">
        <f t="shared" si="690"/>
        <v>0.58811342592592597</v>
      </c>
      <c r="CJ124" s="47" t="str">
        <f t="shared" si="691"/>
        <v>15</v>
      </c>
      <c r="CK124" s="47" t="str">
        <f t="shared" si="692"/>
        <v>05</v>
      </c>
      <c r="CL124" s="47" t="str">
        <f t="shared" si="693"/>
        <v>59</v>
      </c>
      <c r="CM124" s="48" t="s">
        <v>1788</v>
      </c>
      <c r="CN124" s="119" t="str">
        <f t="shared" si="694"/>
        <v>15:05:59</v>
      </c>
      <c r="CO124" s="47" t="str">
        <f t="shared" si="695"/>
        <v>15</v>
      </c>
      <c r="CP124" s="47" t="str">
        <f t="shared" si="696"/>
        <v>14</v>
      </c>
      <c r="CQ124" s="47" t="str">
        <f t="shared" si="697"/>
        <v>47</v>
      </c>
      <c r="CR124" s="48" t="s">
        <v>1789</v>
      </c>
      <c r="CS124" s="119" t="str">
        <f t="shared" si="698"/>
        <v>15:14:47</v>
      </c>
      <c r="CT124" s="107">
        <f t="shared" si="699"/>
        <v>4.1041666666666643E-2</v>
      </c>
      <c r="CU124" s="366">
        <f t="shared" si="700"/>
        <v>6.1111111111110672E-3</v>
      </c>
      <c r="CV124" s="107">
        <f t="shared" si="701"/>
        <v>4.715277777777771E-2</v>
      </c>
      <c r="CW124" s="52">
        <f t="shared" si="702"/>
        <v>20.304568527918782</v>
      </c>
      <c r="CX124" s="52">
        <f t="shared" si="703"/>
        <v>17.673048600883654</v>
      </c>
      <c r="CY124" s="58"/>
      <c r="CZ124" s="59">
        <f t="shared" si="711"/>
        <v>17.8063558798071</v>
      </c>
      <c r="DA124" s="428">
        <f t="shared" si="712"/>
        <v>19.928037641848881</v>
      </c>
      <c r="DB124" s="61">
        <f t="shared" si="713"/>
        <v>8.3634259259259491E-2</v>
      </c>
      <c r="DC124" s="61">
        <f t="shared" si="714"/>
        <v>9.3599537037037273E-2</v>
      </c>
      <c r="DD124" s="6"/>
      <c r="DE124" s="63">
        <f t="shared" si="715"/>
        <v>40</v>
      </c>
      <c r="DF124" s="64">
        <f t="shared" si="716"/>
        <v>2.007222222222222</v>
      </c>
      <c r="DG124" s="64">
        <f t="shared" si="717"/>
        <v>2.2463888888888888</v>
      </c>
      <c r="DH124" s="16">
        <f t="shared" si="718"/>
        <v>180</v>
      </c>
      <c r="DI124" s="16">
        <f t="shared" si="719"/>
        <v>-10.966666666666667</v>
      </c>
      <c r="DJ124" s="65">
        <f t="shared" si="720"/>
        <v>209.03333333333333</v>
      </c>
      <c r="DK124" s="65">
        <f t="shared" si="721"/>
        <v>209.03333333333333</v>
      </c>
      <c r="DL124" s="65">
        <f t="shared" si="722"/>
        <v>209.03333333333333</v>
      </c>
      <c r="DM124" s="65">
        <f t="shared" si="723"/>
        <v>209.03333333333333</v>
      </c>
      <c r="DN124" s="65">
        <f t="shared" si="724"/>
        <v>209.03333333333333</v>
      </c>
      <c r="DO124" s="131">
        <f t="shared" si="725"/>
        <v>209.03333333333333</v>
      </c>
      <c r="DP124" s="65">
        <f t="shared" si="726"/>
        <v>209.03333333333333</v>
      </c>
      <c r="DQ124" s="65">
        <f t="shared" si="727"/>
        <v>209.03333333333333</v>
      </c>
      <c r="DR124" s="134">
        <f t="shared" si="728"/>
        <v>209.03333333333333</v>
      </c>
    </row>
    <row r="125" spans="1:123" s="67" customFormat="1">
      <c r="A125" s="212">
        <f t="shared" si="710"/>
        <v>6</v>
      </c>
      <c r="B125" s="80">
        <f t="shared" si="729"/>
        <v>40</v>
      </c>
      <c r="C125" s="115">
        <v>42</v>
      </c>
      <c r="D125" s="114" t="s">
        <v>1221</v>
      </c>
      <c r="E125" s="114" t="s">
        <v>1222</v>
      </c>
      <c r="F125" s="128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298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312"/>
      <c r="BM125" s="137"/>
      <c r="BN125" s="137"/>
      <c r="BO125" s="137"/>
      <c r="BP125" s="137"/>
      <c r="BQ125" s="137"/>
      <c r="BR125" s="137"/>
      <c r="BS125" s="400">
        <v>0.52083333333333304</v>
      </c>
      <c r="BT125" s="47" t="str">
        <f t="shared" si="677"/>
        <v>13</v>
      </c>
      <c r="BU125" s="47" t="str">
        <f t="shared" si="678"/>
        <v>29</v>
      </c>
      <c r="BV125" s="47" t="str">
        <f t="shared" si="679"/>
        <v>38</v>
      </c>
      <c r="BW125" s="48" t="s">
        <v>1908</v>
      </c>
      <c r="BX125" s="49" t="str">
        <f t="shared" si="680"/>
        <v>13:29:38</v>
      </c>
      <c r="BY125" s="47" t="str">
        <f t="shared" si="681"/>
        <v>13</v>
      </c>
      <c r="BZ125" s="47" t="str">
        <f t="shared" si="682"/>
        <v>35</v>
      </c>
      <c r="CA125" s="47" t="str">
        <f t="shared" si="683"/>
        <v>30</v>
      </c>
      <c r="CB125" s="48" t="s">
        <v>1790</v>
      </c>
      <c r="CC125" s="49" t="str">
        <f t="shared" si="684"/>
        <v>13:35:30</v>
      </c>
      <c r="CD125" s="107">
        <f t="shared" si="685"/>
        <v>4.141203703703733E-2</v>
      </c>
      <c r="CE125" s="109">
        <f t="shared" si="686"/>
        <v>4.0740740740741188E-3</v>
      </c>
      <c r="CF125" s="107">
        <f t="shared" si="687"/>
        <v>4.5486111111111449E-2</v>
      </c>
      <c r="CG125" s="52">
        <f t="shared" si="688"/>
        <v>20.122973728339858</v>
      </c>
      <c r="CH125" s="52">
        <f t="shared" si="689"/>
        <v>18.320610687022903</v>
      </c>
      <c r="CI125" s="108">
        <f t="shared" si="690"/>
        <v>0.58715277777777786</v>
      </c>
      <c r="CJ125" s="47" t="str">
        <f t="shared" si="691"/>
        <v>15</v>
      </c>
      <c r="CK125" s="47" t="str">
        <f t="shared" si="692"/>
        <v>04</v>
      </c>
      <c r="CL125" s="47" t="str">
        <f t="shared" si="693"/>
        <v>41</v>
      </c>
      <c r="CM125" s="48" t="s">
        <v>1791</v>
      </c>
      <c r="CN125" s="119" t="str">
        <f t="shared" si="694"/>
        <v>15:04:41</v>
      </c>
      <c r="CO125" s="47" t="str">
        <f t="shared" si="695"/>
        <v>15</v>
      </c>
      <c r="CP125" s="47" t="str">
        <f t="shared" si="696"/>
        <v>20</v>
      </c>
      <c r="CQ125" s="47" t="str">
        <f t="shared" si="697"/>
        <v>16</v>
      </c>
      <c r="CR125" s="48" t="s">
        <v>1792</v>
      </c>
      <c r="CS125" s="119" t="str">
        <f t="shared" si="698"/>
        <v>15:20:16</v>
      </c>
      <c r="CT125" s="107">
        <f t="shared" si="699"/>
        <v>4.1099537037036948E-2</v>
      </c>
      <c r="CU125" s="366">
        <f t="shared" si="700"/>
        <v>1.0821759259259212E-2</v>
      </c>
      <c r="CV125" s="107">
        <f t="shared" si="701"/>
        <v>5.192129629629616E-2</v>
      </c>
      <c r="CW125" s="52">
        <f t="shared" si="702"/>
        <v>20.275978597578149</v>
      </c>
      <c r="CX125" s="52">
        <f t="shared" si="703"/>
        <v>16.049933125278645</v>
      </c>
      <c r="CY125" s="58"/>
      <c r="CZ125" s="59">
        <f t="shared" si="711"/>
        <v>17.110266159695819</v>
      </c>
      <c r="DA125" s="428">
        <f t="shared" si="712"/>
        <v>20.199186421658016</v>
      </c>
      <c r="DB125" s="61">
        <f t="shared" si="713"/>
        <v>8.2511574074074279E-2</v>
      </c>
      <c r="DC125" s="61">
        <f t="shared" si="714"/>
        <v>9.7407407407407609E-2</v>
      </c>
      <c r="DD125" s="6"/>
      <c r="DE125" s="63">
        <f t="shared" si="715"/>
        <v>40</v>
      </c>
      <c r="DF125" s="64">
        <f t="shared" si="716"/>
        <v>1.9802777777777778</v>
      </c>
      <c r="DG125" s="64">
        <f t="shared" si="717"/>
        <v>2.3377777777777777</v>
      </c>
      <c r="DH125" s="16">
        <f t="shared" si="718"/>
        <v>175</v>
      </c>
      <c r="DI125" s="16">
        <f t="shared" si="719"/>
        <v>-16.45</v>
      </c>
      <c r="DJ125" s="65">
        <f t="shared" si="720"/>
        <v>198.55</v>
      </c>
      <c r="DK125" s="65">
        <f t="shared" si="721"/>
        <v>198.55</v>
      </c>
      <c r="DL125" s="65">
        <f t="shared" si="722"/>
        <v>198.55</v>
      </c>
      <c r="DM125" s="65">
        <f t="shared" si="723"/>
        <v>198.55</v>
      </c>
      <c r="DN125" s="65">
        <f t="shared" si="724"/>
        <v>198.55</v>
      </c>
      <c r="DO125" s="131">
        <f t="shared" si="725"/>
        <v>198.55</v>
      </c>
      <c r="DP125" s="65">
        <f t="shared" si="726"/>
        <v>198.55</v>
      </c>
      <c r="DQ125" s="65">
        <f t="shared" si="727"/>
        <v>198.55</v>
      </c>
      <c r="DR125" s="134">
        <f t="shared" si="728"/>
        <v>198.55000000000007</v>
      </c>
      <c r="DS125" s="66"/>
    </row>
    <row r="126" spans="1:123" s="67" customFormat="1">
      <c r="A126" s="212">
        <f t="shared" si="710"/>
        <v>7</v>
      </c>
      <c r="B126" s="80">
        <f t="shared" si="729"/>
        <v>40</v>
      </c>
      <c r="C126" s="115">
        <v>374</v>
      </c>
      <c r="D126" s="114" t="s">
        <v>1894</v>
      </c>
      <c r="E126" s="114" t="s">
        <v>1895</v>
      </c>
      <c r="F126" s="128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298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312"/>
      <c r="BM126" s="137"/>
      <c r="BN126" s="137"/>
      <c r="BO126" s="137"/>
      <c r="BP126" s="137"/>
      <c r="BQ126" s="137"/>
      <c r="BR126" s="137"/>
      <c r="BS126" s="400">
        <v>0.52083333333333304</v>
      </c>
      <c r="BT126" s="47" t="str">
        <f t="shared" si="677"/>
        <v>13</v>
      </c>
      <c r="BU126" s="47" t="str">
        <f t="shared" si="678"/>
        <v>38</v>
      </c>
      <c r="BV126" s="47" t="str">
        <f t="shared" si="679"/>
        <v>43</v>
      </c>
      <c r="BW126" s="48" t="s">
        <v>1896</v>
      </c>
      <c r="BX126" s="49" t="str">
        <f t="shared" si="680"/>
        <v>13:38:43</v>
      </c>
      <c r="BY126" s="47" t="str">
        <f t="shared" si="681"/>
        <v>13</v>
      </c>
      <c r="BZ126" s="47" t="str">
        <f t="shared" si="682"/>
        <v>45</v>
      </c>
      <c r="CA126" s="47" t="str">
        <f t="shared" si="683"/>
        <v>40</v>
      </c>
      <c r="CB126" s="48" t="s">
        <v>1897</v>
      </c>
      <c r="CC126" s="49" t="str">
        <f t="shared" si="684"/>
        <v>13:45:40</v>
      </c>
      <c r="CD126" s="107">
        <f t="shared" si="685"/>
        <v>4.7719907407407725E-2</v>
      </c>
      <c r="CE126" s="109">
        <f t="shared" si="686"/>
        <v>4.8263888888888662E-3</v>
      </c>
      <c r="CF126" s="107">
        <f t="shared" si="687"/>
        <v>5.2546296296296591E-2</v>
      </c>
      <c r="CG126" s="52">
        <f t="shared" si="688"/>
        <v>17.463012369633759</v>
      </c>
      <c r="CH126" s="52">
        <f t="shared" si="689"/>
        <v>15.859030837004406</v>
      </c>
      <c r="CI126" s="108">
        <f t="shared" si="690"/>
        <v>0.594212962962963</v>
      </c>
      <c r="CJ126" s="47" t="str">
        <f t="shared" si="691"/>
        <v>15</v>
      </c>
      <c r="CK126" s="47" t="str">
        <f t="shared" si="692"/>
        <v>10</v>
      </c>
      <c r="CL126" s="47" t="str">
        <f t="shared" si="693"/>
        <v>02</v>
      </c>
      <c r="CM126" s="48" t="s">
        <v>1898</v>
      </c>
      <c r="CN126" s="119" t="str">
        <f t="shared" si="694"/>
        <v>15:10:02</v>
      </c>
      <c r="CO126" s="47" t="str">
        <f t="shared" si="695"/>
        <v>15</v>
      </c>
      <c r="CP126" s="47" t="str">
        <f t="shared" si="696"/>
        <v>21</v>
      </c>
      <c r="CQ126" s="47" t="str">
        <f t="shared" si="697"/>
        <v>23</v>
      </c>
      <c r="CR126" s="48" t="s">
        <v>1899</v>
      </c>
      <c r="CS126" s="119" t="str">
        <f t="shared" si="698"/>
        <v>15:21:23</v>
      </c>
      <c r="CT126" s="107">
        <f t="shared" si="699"/>
        <v>3.775462962962961E-2</v>
      </c>
      <c r="CU126" s="366">
        <f t="shared" si="700"/>
        <v>7.8819444444444553E-3</v>
      </c>
      <c r="CV126" s="107">
        <f t="shared" si="701"/>
        <v>4.5636574074074066E-2</v>
      </c>
      <c r="CW126" s="52">
        <f t="shared" si="702"/>
        <v>22.072348252605764</v>
      </c>
      <c r="CX126" s="52">
        <f t="shared" si="703"/>
        <v>18.260207963479584</v>
      </c>
      <c r="CY126" s="58"/>
      <c r="CZ126" s="59">
        <f t="shared" si="711"/>
        <v>16.975126724036308</v>
      </c>
      <c r="DA126" s="428">
        <f t="shared" si="712"/>
        <v>19.498984427894381</v>
      </c>
      <c r="DB126" s="61">
        <f t="shared" si="713"/>
        <v>8.5474537037037335E-2</v>
      </c>
      <c r="DC126" s="61">
        <f t="shared" si="714"/>
        <v>9.8182870370370656E-2</v>
      </c>
      <c r="DD126" s="6"/>
      <c r="DE126" s="63">
        <f t="shared" si="715"/>
        <v>40</v>
      </c>
      <c r="DF126" s="64">
        <f t="shared" si="716"/>
        <v>2.0513888888888889</v>
      </c>
      <c r="DG126" s="64">
        <f t="shared" si="717"/>
        <v>2.3563888888888891</v>
      </c>
      <c r="DH126" s="16">
        <f t="shared" si="718"/>
        <v>170</v>
      </c>
      <c r="DI126" s="16">
        <f t="shared" si="719"/>
        <v>-17.566666666666666</v>
      </c>
      <c r="DJ126" s="65">
        <f t="shared" si="720"/>
        <v>192.43333333333334</v>
      </c>
      <c r="DK126" s="65">
        <f t="shared" si="721"/>
        <v>192.43333333333334</v>
      </c>
      <c r="DL126" s="65">
        <f t="shared" si="722"/>
        <v>192.43333333333334</v>
      </c>
      <c r="DM126" s="65">
        <f t="shared" si="723"/>
        <v>192.43333333333334</v>
      </c>
      <c r="DN126" s="65">
        <f t="shared" si="724"/>
        <v>192.43333333333334</v>
      </c>
      <c r="DO126" s="131">
        <f t="shared" si="725"/>
        <v>192.43333333333334</v>
      </c>
      <c r="DP126" s="65">
        <f t="shared" si="726"/>
        <v>192.43333333333334</v>
      </c>
      <c r="DQ126" s="65">
        <f t="shared" si="727"/>
        <v>192.43333333333334</v>
      </c>
      <c r="DR126" s="134">
        <f t="shared" si="728"/>
        <v>192.43333333333334</v>
      </c>
      <c r="DS126" s="66"/>
    </row>
    <row r="127" spans="1:123" s="67" customFormat="1">
      <c r="A127" s="212">
        <f t="shared" si="710"/>
        <v>8</v>
      </c>
      <c r="B127" s="80">
        <f t="shared" si="729"/>
        <v>40</v>
      </c>
      <c r="C127" s="115">
        <v>392</v>
      </c>
      <c r="D127" s="114" t="s">
        <v>1851</v>
      </c>
      <c r="E127" s="114"/>
      <c r="F127" s="128"/>
      <c r="G127" s="377"/>
      <c r="H127" s="377"/>
      <c r="I127" s="377"/>
      <c r="J127" s="377"/>
      <c r="K127" s="377"/>
      <c r="L127" s="377"/>
      <c r="M127" s="377"/>
      <c r="N127" s="377"/>
      <c r="O127" s="377"/>
      <c r="P127" s="377"/>
      <c r="Q127" s="377"/>
      <c r="R127" s="377"/>
      <c r="S127" s="377"/>
      <c r="T127" s="377"/>
      <c r="U127" s="377"/>
      <c r="V127" s="377"/>
      <c r="W127" s="377"/>
      <c r="X127" s="377"/>
      <c r="Y127" s="377"/>
      <c r="Z127" s="377"/>
      <c r="AA127" s="377"/>
      <c r="AB127" s="377"/>
      <c r="AC127" s="377"/>
      <c r="AD127" s="377"/>
      <c r="AE127" s="377"/>
      <c r="AF127" s="378"/>
      <c r="AG127" s="377"/>
      <c r="AH127" s="377"/>
      <c r="AI127" s="377"/>
      <c r="AJ127" s="377"/>
      <c r="AK127" s="377"/>
      <c r="AL127" s="377"/>
      <c r="AM127" s="377"/>
      <c r="AN127" s="377"/>
      <c r="AO127" s="377"/>
      <c r="AP127" s="377"/>
      <c r="AQ127" s="377"/>
      <c r="AR127" s="377"/>
      <c r="AS127" s="377"/>
      <c r="AT127" s="377"/>
      <c r="AU127" s="377"/>
      <c r="AV127" s="377"/>
      <c r="AW127" s="377"/>
      <c r="AX127" s="377"/>
      <c r="AY127" s="377"/>
      <c r="AZ127" s="377"/>
      <c r="BA127" s="377"/>
      <c r="BB127" s="377"/>
      <c r="BC127" s="377"/>
      <c r="BD127" s="377"/>
      <c r="BE127" s="377"/>
      <c r="BF127" s="377"/>
      <c r="BG127" s="377"/>
      <c r="BH127" s="377"/>
      <c r="BI127" s="377"/>
      <c r="BJ127" s="377"/>
      <c r="BK127" s="377"/>
      <c r="BL127" s="379"/>
      <c r="BM127" s="377"/>
      <c r="BN127" s="377"/>
      <c r="BO127" s="377"/>
      <c r="BP127" s="377"/>
      <c r="BQ127" s="377"/>
      <c r="BR127" s="377"/>
      <c r="BS127" s="400">
        <v>0.52083333333333304</v>
      </c>
      <c r="BT127" s="47" t="str">
        <f t="shared" si="677"/>
        <v>13</v>
      </c>
      <c r="BU127" s="47" t="str">
        <f t="shared" si="678"/>
        <v>39</v>
      </c>
      <c r="BV127" s="47" t="str">
        <f t="shared" si="679"/>
        <v>32</v>
      </c>
      <c r="BW127" s="48" t="s">
        <v>1852</v>
      </c>
      <c r="BX127" s="49" t="str">
        <f t="shared" si="680"/>
        <v>13:39:32</v>
      </c>
      <c r="BY127" s="47" t="str">
        <f t="shared" si="681"/>
        <v>13</v>
      </c>
      <c r="BZ127" s="47" t="str">
        <f t="shared" si="682"/>
        <v>46</v>
      </c>
      <c r="CA127" s="47" t="str">
        <f t="shared" si="683"/>
        <v>37</v>
      </c>
      <c r="CB127" s="48" t="s">
        <v>1853</v>
      </c>
      <c r="CC127" s="49" t="str">
        <f t="shared" si="684"/>
        <v>13:46:37</v>
      </c>
      <c r="CD127" s="107">
        <f t="shared" si="685"/>
        <v>4.8287037037037295E-2</v>
      </c>
      <c r="CE127" s="109">
        <f t="shared" si="686"/>
        <v>4.9189814814815103E-3</v>
      </c>
      <c r="CF127" s="107">
        <f t="shared" si="687"/>
        <v>5.3206018518518805E-2</v>
      </c>
      <c r="CG127" s="52">
        <f t="shared" si="688"/>
        <v>17.257909875359541</v>
      </c>
      <c r="CH127" s="52">
        <f t="shared" si="689"/>
        <v>15.662388514248423</v>
      </c>
      <c r="CI127" s="108">
        <f t="shared" si="690"/>
        <v>0.59487268518518521</v>
      </c>
      <c r="CJ127" s="47" t="str">
        <f t="shared" si="691"/>
        <v>15</v>
      </c>
      <c r="CK127" s="47" t="str">
        <f t="shared" si="692"/>
        <v>25</v>
      </c>
      <c r="CL127" s="47" t="str">
        <f t="shared" si="693"/>
        <v>07</v>
      </c>
      <c r="CM127" s="48" t="s">
        <v>1854</v>
      </c>
      <c r="CN127" s="119" t="str">
        <f t="shared" si="694"/>
        <v>15:25:07</v>
      </c>
      <c r="CO127" s="47" t="str">
        <f t="shared" si="695"/>
        <v>15</v>
      </c>
      <c r="CP127" s="47" t="str">
        <f t="shared" si="696"/>
        <v>30</v>
      </c>
      <c r="CQ127" s="47" t="str">
        <f t="shared" si="697"/>
        <v>48</v>
      </c>
      <c r="CR127" s="48" t="s">
        <v>1855</v>
      </c>
      <c r="CS127" s="119" t="str">
        <f t="shared" si="698"/>
        <v>15:30:48</v>
      </c>
      <c r="CT127" s="107">
        <f t="shared" si="699"/>
        <v>4.7569444444444442E-2</v>
      </c>
      <c r="CU127" s="366">
        <f t="shared" si="700"/>
        <v>3.9467592592592471E-3</v>
      </c>
      <c r="CV127" s="107">
        <f t="shared" si="701"/>
        <v>5.1516203703703689E-2</v>
      </c>
      <c r="CW127" s="52">
        <f t="shared" si="702"/>
        <v>17.518248175182482</v>
      </c>
      <c r="CX127" s="52">
        <f t="shared" si="703"/>
        <v>16.176140193215005</v>
      </c>
      <c r="CY127" s="58"/>
      <c r="CZ127" s="59">
        <f t="shared" si="711"/>
        <v>15.915119363395226</v>
      </c>
      <c r="DA127" s="428">
        <f t="shared" si="712"/>
        <v>17.387104564114949</v>
      </c>
      <c r="DB127" s="61">
        <f t="shared" si="713"/>
        <v>9.5856481481481737E-2</v>
      </c>
      <c r="DC127" s="61">
        <f t="shared" si="714"/>
        <v>0.10472222222222249</v>
      </c>
      <c r="DD127" s="6"/>
      <c r="DE127" s="63">
        <f t="shared" si="715"/>
        <v>40</v>
      </c>
      <c r="DF127" s="64">
        <f t="shared" si="716"/>
        <v>2.3005555555555555</v>
      </c>
      <c r="DG127" s="64">
        <f t="shared" si="717"/>
        <v>2.5133333333333332</v>
      </c>
      <c r="DH127" s="16">
        <f t="shared" si="718"/>
        <v>165</v>
      </c>
      <c r="DI127" s="16">
        <f t="shared" si="719"/>
        <v>-26.983333333333334</v>
      </c>
      <c r="DJ127" s="65">
        <f t="shared" si="720"/>
        <v>178.01666666666665</v>
      </c>
      <c r="DK127" s="65">
        <f t="shared" si="721"/>
        <v>178.01666666666665</v>
      </c>
      <c r="DL127" s="65">
        <f t="shared" si="722"/>
        <v>178.01666666666665</v>
      </c>
      <c r="DM127" s="65">
        <f t="shared" si="723"/>
        <v>178.01666666666665</v>
      </c>
      <c r="DN127" s="65">
        <f t="shared" si="724"/>
        <v>178.01666666666665</v>
      </c>
      <c r="DO127" s="131">
        <f t="shared" si="725"/>
        <v>178.01666666666665</v>
      </c>
      <c r="DP127" s="65">
        <f t="shared" si="726"/>
        <v>178.01666666666665</v>
      </c>
      <c r="DQ127" s="65">
        <f t="shared" si="727"/>
        <v>178.01666666666665</v>
      </c>
      <c r="DR127" s="134">
        <f t="shared" si="728"/>
        <v>178.01666666666665</v>
      </c>
      <c r="DS127" s="66"/>
    </row>
    <row r="128" spans="1:123" s="67" customFormat="1">
      <c r="A128" s="212">
        <f t="shared" si="710"/>
        <v>9</v>
      </c>
      <c r="B128" s="80">
        <f t="shared" si="729"/>
        <v>40</v>
      </c>
      <c r="C128" s="115">
        <v>634</v>
      </c>
      <c r="D128" s="114" t="s">
        <v>1241</v>
      </c>
      <c r="E128" s="114" t="s">
        <v>184</v>
      </c>
      <c r="F128" s="128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298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312"/>
      <c r="BM128" s="137"/>
      <c r="BN128" s="137"/>
      <c r="BO128" s="137"/>
      <c r="BP128" s="137"/>
      <c r="BQ128" s="137"/>
      <c r="BR128" s="137"/>
      <c r="BS128" s="400">
        <v>0.52083333333333304</v>
      </c>
      <c r="BT128" s="47" t="str">
        <f t="shared" si="677"/>
        <v>13</v>
      </c>
      <c r="BU128" s="47" t="str">
        <f t="shared" si="678"/>
        <v>39</v>
      </c>
      <c r="BV128" s="47" t="str">
        <f t="shared" si="679"/>
        <v>31</v>
      </c>
      <c r="BW128" s="48" t="s">
        <v>1847</v>
      </c>
      <c r="BX128" s="49" t="str">
        <f t="shared" si="680"/>
        <v>13:39:31</v>
      </c>
      <c r="BY128" s="47" t="str">
        <f t="shared" si="681"/>
        <v>13</v>
      </c>
      <c r="BZ128" s="47" t="str">
        <f t="shared" si="682"/>
        <v>45</v>
      </c>
      <c r="CA128" s="47" t="str">
        <f t="shared" si="683"/>
        <v>59</v>
      </c>
      <c r="CB128" s="48" t="s">
        <v>1848</v>
      </c>
      <c r="CC128" s="49" t="str">
        <f t="shared" si="684"/>
        <v>13:45:59</v>
      </c>
      <c r="CD128" s="107">
        <f t="shared" si="685"/>
        <v>4.8275462962963256E-2</v>
      </c>
      <c r="CE128" s="109">
        <f t="shared" si="686"/>
        <v>4.4907407407407396E-3</v>
      </c>
      <c r="CF128" s="107">
        <f t="shared" si="687"/>
        <v>5.2766203703703995E-2</v>
      </c>
      <c r="CG128" s="52">
        <f t="shared" si="688"/>
        <v>17.262047470630545</v>
      </c>
      <c r="CH128" s="52">
        <f t="shared" si="689"/>
        <v>15.792937047598159</v>
      </c>
      <c r="CI128" s="108">
        <f t="shared" si="690"/>
        <v>0.5944328703703704</v>
      </c>
      <c r="CJ128" s="47" t="str">
        <f t="shared" si="691"/>
        <v>15</v>
      </c>
      <c r="CK128" s="47" t="str">
        <f t="shared" si="692"/>
        <v>25</v>
      </c>
      <c r="CL128" s="47" t="str">
        <f t="shared" si="693"/>
        <v>08</v>
      </c>
      <c r="CM128" s="48" t="s">
        <v>1849</v>
      </c>
      <c r="CN128" s="119" t="str">
        <f t="shared" si="694"/>
        <v>15:25:08</v>
      </c>
      <c r="CO128" s="47" t="str">
        <f t="shared" si="695"/>
        <v>15</v>
      </c>
      <c r="CP128" s="47" t="str">
        <f t="shared" si="696"/>
        <v>33</v>
      </c>
      <c r="CQ128" s="47" t="str">
        <f t="shared" si="697"/>
        <v>02</v>
      </c>
      <c r="CR128" s="48" t="s">
        <v>1850</v>
      </c>
      <c r="CS128" s="119" t="str">
        <f t="shared" si="698"/>
        <v>15:33:02</v>
      </c>
      <c r="CT128" s="107">
        <f t="shared" si="699"/>
        <v>4.802083333333329E-2</v>
      </c>
      <c r="CU128" s="366">
        <f t="shared" si="700"/>
        <v>5.4861111111111915E-3</v>
      </c>
      <c r="CV128" s="107">
        <f t="shared" si="701"/>
        <v>5.3506944444444482E-2</v>
      </c>
      <c r="CW128" s="52">
        <f t="shared" si="702"/>
        <v>17.35357917570499</v>
      </c>
      <c r="CX128" s="52">
        <f t="shared" si="703"/>
        <v>15.57430240103829</v>
      </c>
      <c r="CY128" s="58"/>
      <c r="CZ128" s="59">
        <f t="shared" si="711"/>
        <v>15.68285776519277</v>
      </c>
      <c r="DA128" s="428">
        <f t="shared" si="712"/>
        <v>17.30769230769231</v>
      </c>
      <c r="DB128" s="61">
        <f t="shared" si="713"/>
        <v>9.6296296296296546E-2</v>
      </c>
      <c r="DC128" s="61">
        <f t="shared" si="714"/>
        <v>0.10627314814814848</v>
      </c>
      <c r="DD128" s="6"/>
      <c r="DE128" s="63">
        <f t="shared" si="715"/>
        <v>40</v>
      </c>
      <c r="DF128" s="64">
        <f t="shared" si="716"/>
        <v>2.3111111111111109</v>
      </c>
      <c r="DG128" s="64">
        <f t="shared" si="717"/>
        <v>2.5505555555555555</v>
      </c>
      <c r="DH128" s="16">
        <f t="shared" si="718"/>
        <v>160</v>
      </c>
      <c r="DI128" s="16">
        <f t="shared" si="719"/>
        <v>-29.216666666666665</v>
      </c>
      <c r="DJ128" s="65">
        <f t="shared" si="720"/>
        <v>170.78333333333333</v>
      </c>
      <c r="DK128" s="65">
        <f t="shared" si="721"/>
        <v>170.78333333333333</v>
      </c>
      <c r="DL128" s="65">
        <f t="shared" si="722"/>
        <v>170.78333333333333</v>
      </c>
      <c r="DM128" s="65">
        <f t="shared" si="723"/>
        <v>170.78333333333333</v>
      </c>
      <c r="DN128" s="65">
        <f t="shared" si="724"/>
        <v>170.78333333333333</v>
      </c>
      <c r="DO128" s="131">
        <f t="shared" si="725"/>
        <v>170.78333333333333</v>
      </c>
      <c r="DP128" s="65">
        <f t="shared" si="726"/>
        <v>170.78333333333333</v>
      </c>
      <c r="DQ128" s="65">
        <f t="shared" si="727"/>
        <v>170.78333333333333</v>
      </c>
      <c r="DR128" s="134">
        <f t="shared" si="728"/>
        <v>170.78333333333336</v>
      </c>
      <c r="DS128" s="66"/>
    </row>
    <row r="129" spans="1:123" s="67" customFormat="1">
      <c r="A129" s="212">
        <f t="shared" si="710"/>
        <v>10</v>
      </c>
      <c r="B129" s="80">
        <f t="shared" si="729"/>
        <v>40</v>
      </c>
      <c r="C129" s="115">
        <v>351</v>
      </c>
      <c r="D129" s="114" t="s">
        <v>220</v>
      </c>
      <c r="E129" s="114" t="s">
        <v>221</v>
      </c>
      <c r="F129" s="128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298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312"/>
      <c r="BM129" s="137"/>
      <c r="BN129" s="137"/>
      <c r="BO129" s="137"/>
      <c r="BP129" s="137"/>
      <c r="BQ129" s="137"/>
      <c r="BR129" s="137"/>
      <c r="BS129" s="400">
        <v>0.52083333333333304</v>
      </c>
      <c r="BT129" s="47" t="str">
        <f t="shared" si="677"/>
        <v>13</v>
      </c>
      <c r="BU129" s="47" t="str">
        <f t="shared" si="678"/>
        <v>46</v>
      </c>
      <c r="BV129" s="47" t="str">
        <f t="shared" si="679"/>
        <v>26</v>
      </c>
      <c r="BW129" s="48" t="s">
        <v>1843</v>
      </c>
      <c r="BX129" s="49" t="str">
        <f t="shared" si="680"/>
        <v>13:46:26</v>
      </c>
      <c r="BY129" s="47" t="str">
        <f t="shared" si="681"/>
        <v>13</v>
      </c>
      <c r="BZ129" s="47" t="str">
        <f t="shared" si="682"/>
        <v>49</v>
      </c>
      <c r="CA129" s="47" t="str">
        <f t="shared" si="683"/>
        <v>58</v>
      </c>
      <c r="CB129" s="48" t="s">
        <v>1844</v>
      </c>
      <c r="CC129" s="49" t="str">
        <f t="shared" si="684"/>
        <v>13:49:58</v>
      </c>
      <c r="CD129" s="107">
        <f t="shared" si="685"/>
        <v>5.3078703703704044E-2</v>
      </c>
      <c r="CE129" s="109">
        <f t="shared" si="686"/>
        <v>2.4537037037036802E-3</v>
      </c>
      <c r="CF129" s="107">
        <f t="shared" si="687"/>
        <v>5.5532407407407725E-2</v>
      </c>
      <c r="CG129" s="52">
        <f t="shared" si="688"/>
        <v>15.699956389010032</v>
      </c>
      <c r="CH129" s="52">
        <f t="shared" si="689"/>
        <v>15.006252605252188</v>
      </c>
      <c r="CI129" s="108">
        <f t="shared" si="690"/>
        <v>0.59719907407407413</v>
      </c>
      <c r="CJ129" s="47" t="str">
        <f t="shared" si="691"/>
        <v>15</v>
      </c>
      <c r="CK129" s="47" t="str">
        <f t="shared" si="692"/>
        <v>42</v>
      </c>
      <c r="CL129" s="47" t="str">
        <f t="shared" si="693"/>
        <v>40</v>
      </c>
      <c r="CM129" s="48" t="s">
        <v>1845</v>
      </c>
      <c r="CN129" s="119" t="str">
        <f t="shared" si="694"/>
        <v>15:42:40</v>
      </c>
      <c r="CO129" s="47" t="str">
        <f t="shared" si="695"/>
        <v>15</v>
      </c>
      <c r="CP129" s="47" t="str">
        <f t="shared" si="696"/>
        <v>44</v>
      </c>
      <c r="CQ129" s="47" t="str">
        <f t="shared" si="697"/>
        <v>50</v>
      </c>
      <c r="CR129" s="48" t="s">
        <v>1846</v>
      </c>
      <c r="CS129" s="119" t="str">
        <f t="shared" si="698"/>
        <v>15:44:50</v>
      </c>
      <c r="CT129" s="107">
        <f t="shared" si="699"/>
        <v>5.7430555555555429E-2</v>
      </c>
      <c r="CU129" s="366">
        <f t="shared" si="700"/>
        <v>1.5046296296297168E-3</v>
      </c>
      <c r="CV129" s="107">
        <f t="shared" si="701"/>
        <v>5.8935185185185146E-2</v>
      </c>
      <c r="CW129" s="52">
        <f t="shared" si="702"/>
        <v>14.510278113663844</v>
      </c>
      <c r="CX129" s="52">
        <f t="shared" si="703"/>
        <v>14.139827179890023</v>
      </c>
      <c r="CY129" s="58"/>
      <c r="CZ129" s="59">
        <f t="shared" si="711"/>
        <v>14.560161779575328</v>
      </c>
      <c r="DA129" s="421">
        <f t="shared" si="712"/>
        <v>15.081692501047341</v>
      </c>
      <c r="DB129" s="61">
        <f t="shared" si="713"/>
        <v>0.11050925925925947</v>
      </c>
      <c r="DC129" s="61">
        <f t="shared" si="714"/>
        <v>0.11446759259259287</v>
      </c>
      <c r="DD129" s="6"/>
      <c r="DE129" s="63">
        <f t="shared" si="715"/>
        <v>40</v>
      </c>
      <c r="DF129" s="64">
        <f t="shared" si="716"/>
        <v>2.652222222222222</v>
      </c>
      <c r="DG129" s="64">
        <f t="shared" si="717"/>
        <v>2.7472222222222222</v>
      </c>
      <c r="DH129" s="16">
        <f t="shared" si="718"/>
        <v>155</v>
      </c>
      <c r="DI129" s="16">
        <f t="shared" si="719"/>
        <v>-41.016666666666666</v>
      </c>
      <c r="DJ129" s="65">
        <f t="shared" si="720"/>
        <v>153.98333333333335</v>
      </c>
      <c r="DK129" s="65">
        <f t="shared" si="721"/>
        <v>153.98333333333335</v>
      </c>
      <c r="DL129" s="65">
        <f t="shared" si="722"/>
        <v>153.98333333333335</v>
      </c>
      <c r="DM129" s="65">
        <f t="shared" si="723"/>
        <v>153.98333333333335</v>
      </c>
      <c r="DN129" s="65">
        <f t="shared" si="724"/>
        <v>153.98333333333335</v>
      </c>
      <c r="DO129" s="131">
        <f t="shared" si="725"/>
        <v>153.98333333333335</v>
      </c>
      <c r="DP129" s="65">
        <f t="shared" si="726"/>
        <v>153.98333333333335</v>
      </c>
      <c r="DQ129" s="65">
        <f t="shared" si="727"/>
        <v>153.98333333333335</v>
      </c>
      <c r="DR129" s="134">
        <f t="shared" si="728"/>
        <v>153.98333333333335</v>
      </c>
      <c r="DS129" s="66"/>
    </row>
    <row r="130" spans="1:123" s="355" customFormat="1">
      <c r="A130" s="212">
        <f t="shared" si="710"/>
        <v>11</v>
      </c>
      <c r="B130" s="80">
        <f t="shared" si="729"/>
        <v>40</v>
      </c>
      <c r="C130" s="115">
        <v>341</v>
      </c>
      <c r="D130" s="114" t="s">
        <v>397</v>
      </c>
      <c r="E130" s="114" t="s">
        <v>398</v>
      </c>
      <c r="F130" s="128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297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  <c r="BI130" s="135"/>
      <c r="BJ130" s="135"/>
      <c r="BK130" s="135"/>
      <c r="BL130" s="311"/>
      <c r="BM130" s="135"/>
      <c r="BN130" s="135"/>
      <c r="BO130" s="135"/>
      <c r="BP130" s="135"/>
      <c r="BQ130" s="135"/>
      <c r="BR130" s="135"/>
      <c r="BS130" s="400">
        <v>0.52083333333333304</v>
      </c>
      <c r="BT130" s="47" t="str">
        <f t="shared" si="677"/>
        <v>14</v>
      </c>
      <c r="BU130" s="47" t="str">
        <f t="shared" si="678"/>
        <v>01</v>
      </c>
      <c r="BV130" s="47" t="str">
        <f t="shared" si="679"/>
        <v>28</v>
      </c>
      <c r="BW130" s="48" t="s">
        <v>1839</v>
      </c>
      <c r="BX130" s="49" t="str">
        <f t="shared" si="680"/>
        <v>14:01:28</v>
      </c>
      <c r="BY130" s="47" t="str">
        <f t="shared" si="681"/>
        <v>14</v>
      </c>
      <c r="BZ130" s="47" t="str">
        <f t="shared" si="682"/>
        <v>06</v>
      </c>
      <c r="CA130" s="47" t="str">
        <f t="shared" si="683"/>
        <v>56</v>
      </c>
      <c r="CB130" s="48" t="s">
        <v>1840</v>
      </c>
      <c r="CC130" s="49" t="str">
        <f t="shared" si="684"/>
        <v>14:06:56</v>
      </c>
      <c r="CD130" s="107">
        <f t="shared" si="685"/>
        <v>6.3518518518518863E-2</v>
      </c>
      <c r="CE130" s="109">
        <f t="shared" si="686"/>
        <v>3.7962962962962976E-3</v>
      </c>
      <c r="CF130" s="107">
        <f t="shared" si="687"/>
        <v>6.731481481481516E-2</v>
      </c>
      <c r="CG130" s="52">
        <f t="shared" si="688"/>
        <v>13.119533527696793</v>
      </c>
      <c r="CH130" s="52">
        <f t="shared" si="689"/>
        <v>12.379642365887207</v>
      </c>
      <c r="CI130" s="108">
        <f t="shared" si="690"/>
        <v>0.60898148148148157</v>
      </c>
      <c r="CJ130" s="47" t="str">
        <f t="shared" si="691"/>
        <v>15</v>
      </c>
      <c r="CK130" s="47" t="str">
        <f t="shared" si="692"/>
        <v>42</v>
      </c>
      <c r="CL130" s="47" t="str">
        <f t="shared" si="693"/>
        <v>39</v>
      </c>
      <c r="CM130" s="48" t="s">
        <v>1841</v>
      </c>
      <c r="CN130" s="119" t="str">
        <f t="shared" si="694"/>
        <v>15:42:39</v>
      </c>
      <c r="CO130" s="47" t="str">
        <f t="shared" si="695"/>
        <v>15</v>
      </c>
      <c r="CP130" s="47" t="str">
        <f t="shared" si="696"/>
        <v>50</v>
      </c>
      <c r="CQ130" s="47" t="str">
        <f t="shared" si="697"/>
        <v>38</v>
      </c>
      <c r="CR130" s="48" t="s">
        <v>1842</v>
      </c>
      <c r="CS130" s="119" t="str">
        <f t="shared" si="698"/>
        <v>15:50:38</v>
      </c>
      <c r="CT130" s="107">
        <f t="shared" si="699"/>
        <v>4.5636574074073954E-2</v>
      </c>
      <c r="CU130" s="366">
        <f t="shared" si="700"/>
        <v>5.5439814814814969E-3</v>
      </c>
      <c r="CV130" s="107">
        <f t="shared" si="701"/>
        <v>5.1180555555555451E-2</v>
      </c>
      <c r="CW130" s="52">
        <f t="shared" si="702"/>
        <v>18.260207963479584</v>
      </c>
      <c r="CX130" s="52">
        <f t="shared" si="703"/>
        <v>16.282225237449115</v>
      </c>
      <c r="CY130" s="58"/>
      <c r="CZ130" s="59">
        <f t="shared" si="711"/>
        <v>14.065247118577847</v>
      </c>
      <c r="DA130" s="421">
        <f t="shared" si="712"/>
        <v>15.268794401442053</v>
      </c>
      <c r="DB130" s="61">
        <f t="shared" si="713"/>
        <v>0.10915509259259282</v>
      </c>
      <c r="DC130" s="61">
        <f t="shared" si="714"/>
        <v>0.11849537037037061</v>
      </c>
      <c r="DD130" s="6"/>
      <c r="DE130" s="63">
        <f t="shared" si="715"/>
        <v>40</v>
      </c>
      <c r="DF130" s="64">
        <f t="shared" si="716"/>
        <v>2.6197222222222223</v>
      </c>
      <c r="DG130" s="64">
        <f t="shared" si="717"/>
        <v>2.8438888888888889</v>
      </c>
      <c r="DH130" s="16">
        <f t="shared" si="718"/>
        <v>150</v>
      </c>
      <c r="DI130" s="16">
        <f t="shared" si="719"/>
        <v>-46.81666666666667</v>
      </c>
      <c r="DJ130" s="65">
        <f t="shared" si="720"/>
        <v>143.18333333333334</v>
      </c>
      <c r="DK130" s="65">
        <f t="shared" si="721"/>
        <v>143.18333333333334</v>
      </c>
      <c r="DL130" s="65">
        <f t="shared" si="722"/>
        <v>143.18333333333334</v>
      </c>
      <c r="DM130" s="65">
        <f t="shared" si="723"/>
        <v>143.18333333333334</v>
      </c>
      <c r="DN130" s="65">
        <f t="shared" si="724"/>
        <v>143.18333333333334</v>
      </c>
      <c r="DO130" s="131">
        <f t="shared" si="725"/>
        <v>143.18333333333334</v>
      </c>
      <c r="DP130" s="65">
        <f t="shared" si="726"/>
        <v>143.18333333333334</v>
      </c>
      <c r="DQ130" s="65">
        <f t="shared" si="727"/>
        <v>143.18333333333334</v>
      </c>
      <c r="DR130" s="134">
        <f t="shared" si="728"/>
        <v>143.18333333333334</v>
      </c>
    </row>
    <row r="131" spans="1:123" s="67" customFormat="1">
      <c r="A131" s="212">
        <f t="shared" si="710"/>
        <v>12</v>
      </c>
      <c r="B131" s="80">
        <f t="shared" si="729"/>
        <v>40</v>
      </c>
      <c r="C131" s="115">
        <v>388</v>
      </c>
      <c r="D131" s="114" t="s">
        <v>1239</v>
      </c>
      <c r="E131" s="114" t="s">
        <v>1240</v>
      </c>
      <c r="F131" s="128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297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/>
      <c r="BG131" s="135"/>
      <c r="BH131" s="135"/>
      <c r="BI131" s="135"/>
      <c r="BJ131" s="135"/>
      <c r="BK131" s="135"/>
      <c r="BL131" s="311"/>
      <c r="BM131" s="135"/>
      <c r="BN131" s="135"/>
      <c r="BO131" s="135"/>
      <c r="BP131" s="135"/>
      <c r="BQ131" s="135"/>
      <c r="BR131" s="135"/>
      <c r="BS131" s="400">
        <v>0.52083333333333304</v>
      </c>
      <c r="BT131" s="47" t="str">
        <f t="shared" si="677"/>
        <v>13</v>
      </c>
      <c r="BU131" s="47" t="str">
        <f t="shared" si="678"/>
        <v>46</v>
      </c>
      <c r="BV131" s="47" t="str">
        <f t="shared" si="679"/>
        <v>27</v>
      </c>
      <c r="BW131" s="48" t="s">
        <v>1835</v>
      </c>
      <c r="BX131" s="49" t="str">
        <f t="shared" si="680"/>
        <v>13:46:27</v>
      </c>
      <c r="BY131" s="47" t="str">
        <f t="shared" si="681"/>
        <v>13</v>
      </c>
      <c r="BZ131" s="47" t="str">
        <f t="shared" si="682"/>
        <v>52</v>
      </c>
      <c r="CA131" s="47" t="str">
        <f t="shared" si="683"/>
        <v>31</v>
      </c>
      <c r="CB131" s="48" t="s">
        <v>1836</v>
      </c>
      <c r="CC131" s="49" t="str">
        <f t="shared" si="684"/>
        <v>13:52:31</v>
      </c>
      <c r="CD131" s="107">
        <f t="shared" si="685"/>
        <v>5.3090277777778083E-2</v>
      </c>
      <c r="CE131" s="109">
        <f t="shared" si="686"/>
        <v>4.2129629629629184E-3</v>
      </c>
      <c r="CF131" s="107">
        <f t="shared" si="687"/>
        <v>5.7303240740741002E-2</v>
      </c>
      <c r="CG131" s="52">
        <f t="shared" si="688"/>
        <v>15.696533682145192</v>
      </c>
      <c r="CH131" s="52">
        <f t="shared" si="689"/>
        <v>14.542516663300344</v>
      </c>
      <c r="CI131" s="108">
        <f t="shared" si="690"/>
        <v>0.59896990740740741</v>
      </c>
      <c r="CJ131" s="47" t="str">
        <f t="shared" si="691"/>
        <v>15</v>
      </c>
      <c r="CK131" s="47" t="str">
        <f t="shared" si="692"/>
        <v>48</v>
      </c>
      <c r="CL131" s="47" t="str">
        <f t="shared" si="693"/>
        <v>33</v>
      </c>
      <c r="CM131" s="48" t="s">
        <v>1837</v>
      </c>
      <c r="CN131" s="119" t="str">
        <f t="shared" si="694"/>
        <v>15:48:33</v>
      </c>
      <c r="CO131" s="47" t="str">
        <f t="shared" si="695"/>
        <v>15</v>
      </c>
      <c r="CP131" s="47" t="str">
        <f t="shared" si="696"/>
        <v>51</v>
      </c>
      <c r="CQ131" s="47" t="str">
        <f t="shared" si="697"/>
        <v>09</v>
      </c>
      <c r="CR131" s="48" t="s">
        <v>1838</v>
      </c>
      <c r="CS131" s="119" t="str">
        <f t="shared" si="698"/>
        <v>15:51:09</v>
      </c>
      <c r="CT131" s="107">
        <f t="shared" si="699"/>
        <v>5.974537037037031E-2</v>
      </c>
      <c r="CU131" s="366">
        <f t="shared" si="700"/>
        <v>1.8055555555556158E-3</v>
      </c>
      <c r="CV131" s="107">
        <f t="shared" si="701"/>
        <v>6.1550925925925926E-2</v>
      </c>
      <c r="CW131" s="52">
        <f t="shared" si="702"/>
        <v>13.948082138705926</v>
      </c>
      <c r="CX131" s="52">
        <f t="shared" si="703"/>
        <v>13.538924407672056</v>
      </c>
      <c r="CY131" s="58"/>
      <c r="CZ131" s="59">
        <f t="shared" si="711"/>
        <v>14.022787028921998</v>
      </c>
      <c r="DA131" s="421">
        <f t="shared" si="712"/>
        <v>14.770745717509488</v>
      </c>
      <c r="DB131" s="61">
        <f t="shared" si="713"/>
        <v>0.11283564814814839</v>
      </c>
      <c r="DC131" s="61">
        <f t="shared" si="714"/>
        <v>0.11885416666666693</v>
      </c>
      <c r="DD131" s="6"/>
      <c r="DE131" s="63">
        <f t="shared" si="715"/>
        <v>40</v>
      </c>
      <c r="DF131" s="64">
        <f t="shared" si="716"/>
        <v>2.7080555555555557</v>
      </c>
      <c r="DG131" s="64">
        <f t="shared" si="717"/>
        <v>2.8525</v>
      </c>
      <c r="DH131" s="16">
        <f t="shared" si="718"/>
        <v>145</v>
      </c>
      <c r="DI131" s="16">
        <f t="shared" si="719"/>
        <v>-47.333333333333336</v>
      </c>
      <c r="DJ131" s="65">
        <f t="shared" si="720"/>
        <v>137.66666666666666</v>
      </c>
      <c r="DK131" s="65">
        <f t="shared" si="721"/>
        <v>137.66666666666666</v>
      </c>
      <c r="DL131" s="65">
        <f t="shared" si="722"/>
        <v>137.66666666666666</v>
      </c>
      <c r="DM131" s="65">
        <f t="shared" si="723"/>
        <v>137.66666666666666</v>
      </c>
      <c r="DN131" s="65">
        <f t="shared" si="724"/>
        <v>137.66666666666666</v>
      </c>
      <c r="DO131" s="131">
        <f t="shared" si="725"/>
        <v>137.66666666666666</v>
      </c>
      <c r="DP131" s="65">
        <f t="shared" si="726"/>
        <v>137.66666666666666</v>
      </c>
      <c r="DQ131" s="65">
        <f t="shared" si="727"/>
        <v>137.66666666666666</v>
      </c>
      <c r="DR131" s="134">
        <f t="shared" si="728"/>
        <v>137.66666666666666</v>
      </c>
      <c r="DS131" s="66"/>
    </row>
    <row r="132" spans="1:123" s="67" customFormat="1">
      <c r="A132" s="212">
        <f t="shared" si="710"/>
        <v>13</v>
      </c>
      <c r="B132" s="80">
        <f t="shared" si="729"/>
        <v>40</v>
      </c>
      <c r="C132" s="115">
        <v>65</v>
      </c>
      <c r="D132" s="114" t="s">
        <v>1645</v>
      </c>
      <c r="E132" s="114" t="s">
        <v>207</v>
      </c>
      <c r="F132" s="128"/>
      <c r="G132" s="377"/>
      <c r="H132" s="377"/>
      <c r="I132" s="377"/>
      <c r="J132" s="377"/>
      <c r="K132" s="377"/>
      <c r="L132" s="377"/>
      <c r="M132" s="377"/>
      <c r="N132" s="377"/>
      <c r="O132" s="377"/>
      <c r="P132" s="377"/>
      <c r="Q132" s="377"/>
      <c r="R132" s="377"/>
      <c r="S132" s="377"/>
      <c r="T132" s="377"/>
      <c r="U132" s="377"/>
      <c r="V132" s="377"/>
      <c r="W132" s="377"/>
      <c r="X132" s="377"/>
      <c r="Y132" s="377"/>
      <c r="Z132" s="377"/>
      <c r="AA132" s="377"/>
      <c r="AB132" s="377"/>
      <c r="AC132" s="377"/>
      <c r="AD132" s="377"/>
      <c r="AE132" s="377"/>
      <c r="AF132" s="378"/>
      <c r="AG132" s="377"/>
      <c r="AH132" s="377"/>
      <c r="AI132" s="377"/>
      <c r="AJ132" s="377"/>
      <c r="AK132" s="377"/>
      <c r="AL132" s="377"/>
      <c r="AM132" s="377"/>
      <c r="AN132" s="377"/>
      <c r="AO132" s="377"/>
      <c r="AP132" s="377"/>
      <c r="AQ132" s="377"/>
      <c r="AR132" s="377"/>
      <c r="AS132" s="377"/>
      <c r="AT132" s="377"/>
      <c r="AU132" s="377"/>
      <c r="AV132" s="377"/>
      <c r="AW132" s="377"/>
      <c r="AX132" s="377"/>
      <c r="AY132" s="377"/>
      <c r="AZ132" s="377"/>
      <c r="BA132" s="377"/>
      <c r="BB132" s="377"/>
      <c r="BC132" s="377"/>
      <c r="BD132" s="377"/>
      <c r="BE132" s="377"/>
      <c r="BF132" s="377"/>
      <c r="BG132" s="377"/>
      <c r="BH132" s="377"/>
      <c r="BI132" s="377"/>
      <c r="BJ132" s="377"/>
      <c r="BK132" s="377"/>
      <c r="BL132" s="379"/>
      <c r="BM132" s="377"/>
      <c r="BN132" s="377"/>
      <c r="BO132" s="377"/>
      <c r="BP132" s="377"/>
      <c r="BQ132" s="377"/>
      <c r="BR132" s="377"/>
      <c r="BS132" s="400">
        <v>0.52083333333333304</v>
      </c>
      <c r="BT132" s="47" t="str">
        <f t="shared" si="677"/>
        <v>13</v>
      </c>
      <c r="BU132" s="47" t="str">
        <f t="shared" si="678"/>
        <v>53</v>
      </c>
      <c r="BV132" s="47" t="str">
        <f t="shared" si="679"/>
        <v>02</v>
      </c>
      <c r="BW132" s="48" t="s">
        <v>1646</v>
      </c>
      <c r="BX132" s="49" t="str">
        <f t="shared" si="680"/>
        <v>13:53:02</v>
      </c>
      <c r="BY132" s="47" t="str">
        <f t="shared" si="681"/>
        <v>13</v>
      </c>
      <c r="BZ132" s="47" t="str">
        <f t="shared" si="682"/>
        <v>58</v>
      </c>
      <c r="CA132" s="47" t="str">
        <f t="shared" si="683"/>
        <v>28</v>
      </c>
      <c r="CB132" s="48" t="s">
        <v>1647</v>
      </c>
      <c r="CC132" s="49" t="str">
        <f t="shared" si="684"/>
        <v>13:58:28</v>
      </c>
      <c r="CD132" s="107">
        <f t="shared" si="685"/>
        <v>5.7662037037037317E-2</v>
      </c>
      <c r="CE132" s="109">
        <f t="shared" si="686"/>
        <v>3.7731481481481088E-3</v>
      </c>
      <c r="CF132" s="107">
        <f t="shared" si="687"/>
        <v>6.1435185185185426E-2</v>
      </c>
      <c r="CG132" s="52">
        <f t="shared" si="688"/>
        <v>14.452027298273785</v>
      </c>
      <c r="CH132" s="52">
        <f t="shared" si="689"/>
        <v>13.564431047475507</v>
      </c>
      <c r="CI132" s="108">
        <f t="shared" si="690"/>
        <v>0.60310185185185183</v>
      </c>
      <c r="CJ132" s="47" t="str">
        <f t="shared" si="691"/>
        <v>15</v>
      </c>
      <c r="CK132" s="47" t="str">
        <f t="shared" si="692"/>
        <v>50</v>
      </c>
      <c r="CL132" s="47" t="str">
        <f t="shared" si="693"/>
        <v>41</v>
      </c>
      <c r="CM132" s="48" t="s">
        <v>1648</v>
      </c>
      <c r="CN132" s="119" t="str">
        <f t="shared" si="694"/>
        <v>15:50:41</v>
      </c>
      <c r="CO132" s="47" t="str">
        <f t="shared" si="695"/>
        <v>15</v>
      </c>
      <c r="CP132" s="47" t="str">
        <f t="shared" si="696"/>
        <v>55</v>
      </c>
      <c r="CQ132" s="47" t="str">
        <f t="shared" si="697"/>
        <v>34</v>
      </c>
      <c r="CR132" s="48" t="s">
        <v>1649</v>
      </c>
      <c r="CS132" s="119" t="str">
        <f t="shared" si="698"/>
        <v>15:55:34</v>
      </c>
      <c r="CT132" s="107">
        <f t="shared" si="699"/>
        <v>5.7094907407407414E-2</v>
      </c>
      <c r="CU132" s="366">
        <f t="shared" si="700"/>
        <v>3.3912037037037157E-3</v>
      </c>
      <c r="CV132" s="107">
        <f t="shared" si="701"/>
        <v>6.0486111111111129E-2</v>
      </c>
      <c r="CW132" s="52">
        <f t="shared" si="702"/>
        <v>14.595580782485303</v>
      </c>
      <c r="CX132" s="52">
        <f t="shared" si="703"/>
        <v>13.777267508610793</v>
      </c>
      <c r="CY132" s="58"/>
      <c r="CZ132" s="59">
        <f t="shared" si="711"/>
        <v>13.670020884754129</v>
      </c>
      <c r="DA132" s="421">
        <f t="shared" si="712"/>
        <v>14.523449319213313</v>
      </c>
      <c r="DB132" s="61">
        <f t="shared" si="713"/>
        <v>0.11475694444444473</v>
      </c>
      <c r="DC132" s="61">
        <f t="shared" si="714"/>
        <v>0.12192129629629656</v>
      </c>
      <c r="DD132" s="6"/>
      <c r="DE132" s="63">
        <f t="shared" si="715"/>
        <v>40</v>
      </c>
      <c r="DF132" s="64">
        <f t="shared" si="716"/>
        <v>2.7541666666666669</v>
      </c>
      <c r="DG132" s="64">
        <f t="shared" si="717"/>
        <v>2.9261111111111111</v>
      </c>
      <c r="DH132" s="16">
        <f t="shared" si="718"/>
        <v>140</v>
      </c>
      <c r="DI132" s="16">
        <f t="shared" si="719"/>
        <v>-51.75</v>
      </c>
      <c r="DJ132" s="65">
        <f t="shared" si="720"/>
        <v>128.25</v>
      </c>
      <c r="DK132" s="65">
        <f t="shared" si="721"/>
        <v>128.25</v>
      </c>
      <c r="DL132" s="65">
        <f t="shared" si="722"/>
        <v>128.25</v>
      </c>
      <c r="DM132" s="65">
        <f t="shared" si="723"/>
        <v>128.25</v>
      </c>
      <c r="DN132" s="65">
        <f t="shared" si="724"/>
        <v>128.25</v>
      </c>
      <c r="DO132" s="131">
        <f t="shared" si="725"/>
        <v>128.25</v>
      </c>
      <c r="DP132" s="65">
        <f t="shared" si="726"/>
        <v>128.25</v>
      </c>
      <c r="DQ132" s="65">
        <f t="shared" si="727"/>
        <v>128.25</v>
      </c>
      <c r="DR132" s="134">
        <f t="shared" si="728"/>
        <v>128.25</v>
      </c>
      <c r="DS132" s="66"/>
    </row>
    <row r="133" spans="1:123" s="67" customFormat="1">
      <c r="A133" s="212">
        <f t="shared" si="710"/>
        <v>14</v>
      </c>
      <c r="B133" s="80">
        <f t="shared" si="729"/>
        <v>40</v>
      </c>
      <c r="C133" s="115">
        <v>69</v>
      </c>
      <c r="D133" s="104" t="s">
        <v>1856</v>
      </c>
      <c r="E133" s="103" t="s">
        <v>1229</v>
      </c>
      <c r="F133" s="128"/>
      <c r="G133" s="377"/>
      <c r="H133" s="377"/>
      <c r="I133" s="377"/>
      <c r="J133" s="377"/>
      <c r="K133" s="377"/>
      <c r="L133" s="377"/>
      <c r="M133" s="377"/>
      <c r="N133" s="377"/>
      <c r="O133" s="377"/>
      <c r="P133" s="377"/>
      <c r="Q133" s="377"/>
      <c r="R133" s="377"/>
      <c r="S133" s="377"/>
      <c r="T133" s="377"/>
      <c r="U133" s="377"/>
      <c r="V133" s="377"/>
      <c r="W133" s="377"/>
      <c r="X133" s="377"/>
      <c r="Y133" s="377"/>
      <c r="Z133" s="377"/>
      <c r="AA133" s="377"/>
      <c r="AB133" s="377"/>
      <c r="AC133" s="377"/>
      <c r="AD133" s="377"/>
      <c r="AE133" s="377"/>
      <c r="AF133" s="378"/>
      <c r="AG133" s="377"/>
      <c r="AH133" s="377"/>
      <c r="AI133" s="377"/>
      <c r="AJ133" s="377"/>
      <c r="AK133" s="377"/>
      <c r="AL133" s="377"/>
      <c r="AM133" s="377"/>
      <c r="AN133" s="377"/>
      <c r="AO133" s="377"/>
      <c r="AP133" s="377"/>
      <c r="AQ133" s="377"/>
      <c r="AR133" s="377"/>
      <c r="AS133" s="377"/>
      <c r="AT133" s="377"/>
      <c r="AU133" s="377"/>
      <c r="AV133" s="377"/>
      <c r="AW133" s="377"/>
      <c r="AX133" s="377"/>
      <c r="AY133" s="377"/>
      <c r="AZ133" s="377"/>
      <c r="BA133" s="377"/>
      <c r="BB133" s="377"/>
      <c r="BC133" s="377"/>
      <c r="BD133" s="377"/>
      <c r="BE133" s="377"/>
      <c r="BF133" s="377"/>
      <c r="BG133" s="377"/>
      <c r="BH133" s="377"/>
      <c r="BI133" s="377"/>
      <c r="BJ133" s="377"/>
      <c r="BK133" s="377"/>
      <c r="BL133" s="379"/>
      <c r="BM133" s="377"/>
      <c r="BN133" s="377"/>
      <c r="BO133" s="377"/>
      <c r="BP133" s="377"/>
      <c r="BQ133" s="377"/>
      <c r="BR133" s="377"/>
      <c r="BS133" s="136">
        <v>0.5</v>
      </c>
      <c r="BT133" s="47" t="str">
        <f t="shared" si="677"/>
        <v>13</v>
      </c>
      <c r="BU133" s="47" t="str">
        <f t="shared" si="678"/>
        <v>48</v>
      </c>
      <c r="BV133" s="47" t="str">
        <f t="shared" si="679"/>
        <v>11</v>
      </c>
      <c r="BW133" s="48" t="s">
        <v>1857</v>
      </c>
      <c r="BX133" s="49" t="str">
        <f t="shared" si="680"/>
        <v>13:48:11</v>
      </c>
      <c r="BY133" s="47" t="str">
        <f t="shared" si="681"/>
        <v>13</v>
      </c>
      <c r="BZ133" s="47" t="str">
        <f t="shared" si="682"/>
        <v>55</v>
      </c>
      <c r="CA133" s="47" t="str">
        <f t="shared" si="683"/>
        <v>38</v>
      </c>
      <c r="CB133" s="48" t="s">
        <v>1858</v>
      </c>
      <c r="CC133" s="49" t="str">
        <f t="shared" si="684"/>
        <v>13:55:38</v>
      </c>
      <c r="CD133" s="107">
        <f t="shared" si="685"/>
        <v>7.5127314814814827E-2</v>
      </c>
      <c r="CE133" s="109">
        <f t="shared" si="686"/>
        <v>5.1736111111110317E-3</v>
      </c>
      <c r="CF133" s="107">
        <f t="shared" si="687"/>
        <v>8.0300925925925859E-2</v>
      </c>
      <c r="CG133" s="52">
        <f t="shared" si="688"/>
        <v>11.092281620705592</v>
      </c>
      <c r="CH133" s="52">
        <f t="shared" si="689"/>
        <v>10.377630441049295</v>
      </c>
      <c r="CI133" s="108">
        <f t="shared" si="690"/>
        <v>0.60113425925925923</v>
      </c>
      <c r="CJ133" s="47" t="str">
        <f t="shared" si="691"/>
        <v>15</v>
      </c>
      <c r="CK133" s="47" t="str">
        <f t="shared" si="692"/>
        <v>50</v>
      </c>
      <c r="CL133" s="47" t="str">
        <f t="shared" si="693"/>
        <v>00</v>
      </c>
      <c r="CM133" s="48" t="s">
        <v>1859</v>
      </c>
      <c r="CN133" s="119" t="str">
        <f t="shared" si="694"/>
        <v>15:50:00</v>
      </c>
      <c r="CO133" s="47" t="str">
        <f t="shared" si="695"/>
        <v>15</v>
      </c>
      <c r="CP133" s="47" t="str">
        <f t="shared" si="696"/>
        <v>55</v>
      </c>
      <c r="CQ133" s="47" t="str">
        <f t="shared" si="697"/>
        <v>53</v>
      </c>
      <c r="CR133" s="48" t="s">
        <v>1860</v>
      </c>
      <c r="CS133" s="119" t="str">
        <f t="shared" si="698"/>
        <v>15:55:53</v>
      </c>
      <c r="CT133" s="107">
        <f t="shared" si="699"/>
        <v>5.8587962962962981E-2</v>
      </c>
      <c r="CU133" s="366">
        <f t="shared" si="700"/>
        <v>4.0856481481481577E-3</v>
      </c>
      <c r="CV133" s="107">
        <f t="shared" si="701"/>
        <v>6.2673611111111138E-2</v>
      </c>
      <c r="CW133" s="52">
        <f t="shared" si="702"/>
        <v>14.223627024891348</v>
      </c>
      <c r="CX133" s="52">
        <f t="shared" si="703"/>
        <v>13.29639889196676</v>
      </c>
      <c r="CY133" s="58"/>
      <c r="CZ133" s="59">
        <f t="shared" si="711"/>
        <v>11.65708734720311</v>
      </c>
      <c r="DA133" s="421">
        <f t="shared" si="712"/>
        <v>12.464294988314723</v>
      </c>
      <c r="DB133" s="61">
        <f t="shared" si="713"/>
        <v>0.13371527777777781</v>
      </c>
      <c r="DC133" s="61">
        <f t="shared" si="714"/>
        <v>0.142974537037037</v>
      </c>
      <c r="DD133" s="6"/>
      <c r="DE133" s="63">
        <f t="shared" si="715"/>
        <v>40</v>
      </c>
      <c r="DF133" s="64">
        <f t="shared" si="716"/>
        <v>3.2091666666666669</v>
      </c>
      <c r="DG133" s="64">
        <f t="shared" si="717"/>
        <v>3.4313888888888888</v>
      </c>
      <c r="DH133" s="16">
        <f t="shared" si="718"/>
        <v>135</v>
      </c>
      <c r="DI133" s="16">
        <f t="shared" si="719"/>
        <v>-52.06666666666667</v>
      </c>
      <c r="DJ133" s="65">
        <f t="shared" si="720"/>
        <v>122.93333333333334</v>
      </c>
      <c r="DK133" s="65">
        <f t="shared" si="721"/>
        <v>122.93333333333334</v>
      </c>
      <c r="DL133" s="65">
        <f t="shared" si="722"/>
        <v>122.93333333333334</v>
      </c>
      <c r="DM133" s="65">
        <f t="shared" si="723"/>
        <v>122.93333333333334</v>
      </c>
      <c r="DN133" s="65">
        <f t="shared" si="724"/>
        <v>122.93333333333334</v>
      </c>
      <c r="DO133" s="131">
        <f t="shared" si="725"/>
        <v>122.93333333333334</v>
      </c>
      <c r="DP133" s="65">
        <f t="shared" si="726"/>
        <v>122.93333333333334</v>
      </c>
      <c r="DQ133" s="65">
        <f t="shared" si="727"/>
        <v>122.93333333333334</v>
      </c>
      <c r="DR133" s="134">
        <f t="shared" si="728"/>
        <v>122.93333333333334</v>
      </c>
      <c r="DS133" s="66"/>
    </row>
    <row r="134" spans="1:123" s="355" customFormat="1">
      <c r="A134" s="212">
        <f t="shared" si="710"/>
        <v>15</v>
      </c>
      <c r="B134" s="80">
        <f t="shared" si="729"/>
        <v>40</v>
      </c>
      <c r="C134" s="115">
        <v>384</v>
      </c>
      <c r="D134" s="114" t="s">
        <v>327</v>
      </c>
      <c r="E134" s="114" t="s">
        <v>328</v>
      </c>
      <c r="F134" s="128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298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312"/>
      <c r="BM134" s="137"/>
      <c r="BN134" s="137"/>
      <c r="BO134" s="137"/>
      <c r="BP134" s="137"/>
      <c r="BQ134" s="137"/>
      <c r="BR134" s="137"/>
      <c r="BS134" s="400">
        <v>0.52083333333333304</v>
      </c>
      <c r="BT134" s="47" t="str">
        <f t="shared" si="677"/>
        <v>13</v>
      </c>
      <c r="BU134" s="47" t="str">
        <f t="shared" si="678"/>
        <v>58</v>
      </c>
      <c r="BV134" s="47" t="str">
        <f t="shared" si="679"/>
        <v>59</v>
      </c>
      <c r="BW134" s="48" t="s">
        <v>1831</v>
      </c>
      <c r="BX134" s="49" t="str">
        <f t="shared" si="680"/>
        <v>13:58:59</v>
      </c>
      <c r="BY134" s="47" t="str">
        <f t="shared" si="681"/>
        <v>14</v>
      </c>
      <c r="BZ134" s="47" t="str">
        <f t="shared" si="682"/>
        <v>04</v>
      </c>
      <c r="CA134" s="47" t="str">
        <f t="shared" si="683"/>
        <v>57</v>
      </c>
      <c r="CB134" s="48" t="s">
        <v>1832</v>
      </c>
      <c r="CC134" s="49" t="str">
        <f t="shared" si="684"/>
        <v>14:04:57</v>
      </c>
      <c r="CD134" s="107">
        <f t="shared" si="685"/>
        <v>6.1793981481481741E-2</v>
      </c>
      <c r="CE134" s="109">
        <f t="shared" si="686"/>
        <v>4.1435185185185741E-3</v>
      </c>
      <c r="CF134" s="107">
        <f t="shared" si="687"/>
        <v>6.5937500000000315E-2</v>
      </c>
      <c r="CG134" s="52">
        <f t="shared" si="688"/>
        <v>13.485671474058812</v>
      </c>
      <c r="CH134" s="52">
        <f t="shared" si="689"/>
        <v>12.638230647709321</v>
      </c>
      <c r="CI134" s="108">
        <f t="shared" si="690"/>
        <v>0.60760416666666672</v>
      </c>
      <c r="CJ134" s="47" t="str">
        <f t="shared" si="691"/>
        <v>15</v>
      </c>
      <c r="CK134" s="47" t="str">
        <f t="shared" si="692"/>
        <v>51</v>
      </c>
      <c r="CL134" s="47" t="str">
        <f t="shared" si="693"/>
        <v>08</v>
      </c>
      <c r="CM134" s="48" t="s">
        <v>1833</v>
      </c>
      <c r="CN134" s="119" t="str">
        <f t="shared" si="694"/>
        <v>15:51:08</v>
      </c>
      <c r="CO134" s="47" t="str">
        <f t="shared" si="695"/>
        <v>15</v>
      </c>
      <c r="CP134" s="47" t="str">
        <f t="shared" si="696"/>
        <v>56</v>
      </c>
      <c r="CQ134" s="47" t="str">
        <f t="shared" si="697"/>
        <v>14</v>
      </c>
      <c r="CR134" s="48" t="s">
        <v>1834</v>
      </c>
      <c r="CS134" s="119" t="str">
        <f t="shared" si="698"/>
        <v>15:56:14</v>
      </c>
      <c r="CT134" s="107">
        <f t="shared" si="699"/>
        <v>5.2905092592592573E-2</v>
      </c>
      <c r="CU134" s="366">
        <f t="shared" si="700"/>
        <v>3.5416666666666652E-3</v>
      </c>
      <c r="CV134" s="107">
        <f t="shared" si="701"/>
        <v>5.6446759259259238E-2</v>
      </c>
      <c r="CW134" s="52">
        <f t="shared" si="702"/>
        <v>15.751476700940714</v>
      </c>
      <c r="CX134" s="52">
        <f t="shared" si="703"/>
        <v>14.763174082427721</v>
      </c>
      <c r="CY134" s="58"/>
      <c r="CZ134" s="59">
        <f t="shared" si="711"/>
        <v>13.618309059958387</v>
      </c>
      <c r="DA134" s="421">
        <f t="shared" si="712"/>
        <v>14.530776992936428</v>
      </c>
      <c r="DB134" s="61">
        <f t="shared" si="713"/>
        <v>0.11469907407407431</v>
      </c>
      <c r="DC134" s="61">
        <f t="shared" si="714"/>
        <v>0.12238425925925955</v>
      </c>
      <c r="DD134" s="6"/>
      <c r="DE134" s="63">
        <f t="shared" si="715"/>
        <v>40</v>
      </c>
      <c r="DF134" s="64">
        <f t="shared" si="716"/>
        <v>2.7527777777777778</v>
      </c>
      <c r="DG134" s="64">
        <f t="shared" si="717"/>
        <v>2.9372222222222226</v>
      </c>
      <c r="DH134" s="16">
        <f t="shared" si="718"/>
        <v>130</v>
      </c>
      <c r="DI134" s="16">
        <f t="shared" si="719"/>
        <v>-52.416666666666664</v>
      </c>
      <c r="DJ134" s="65">
        <f t="shared" si="720"/>
        <v>117.58333333333334</v>
      </c>
      <c r="DK134" s="65">
        <f t="shared" si="721"/>
        <v>117.58333333333334</v>
      </c>
      <c r="DL134" s="65">
        <f t="shared" si="722"/>
        <v>117.58333333333334</v>
      </c>
      <c r="DM134" s="65">
        <f t="shared" si="723"/>
        <v>117.58333333333334</v>
      </c>
      <c r="DN134" s="65">
        <f t="shared" si="724"/>
        <v>117.58333333333334</v>
      </c>
      <c r="DO134" s="131">
        <f t="shared" si="725"/>
        <v>117.58333333333334</v>
      </c>
      <c r="DP134" s="65">
        <f t="shared" si="726"/>
        <v>117.58333333333334</v>
      </c>
      <c r="DQ134" s="65">
        <f t="shared" si="727"/>
        <v>117.58333333333334</v>
      </c>
      <c r="DR134" s="134">
        <f t="shared" si="728"/>
        <v>117.58333333333334</v>
      </c>
    </row>
    <row r="135" spans="1:123" s="67" customFormat="1">
      <c r="A135" s="212">
        <f t="shared" si="710"/>
        <v>16</v>
      </c>
      <c r="B135" s="80">
        <f t="shared" si="729"/>
        <v>40</v>
      </c>
      <c r="C135" s="115">
        <v>367</v>
      </c>
      <c r="D135" s="114" t="s">
        <v>1825</v>
      </c>
      <c r="E135" s="114" t="s">
        <v>1826</v>
      </c>
      <c r="F135" s="128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  <c r="BI135" s="135"/>
      <c r="BJ135" s="135"/>
      <c r="BK135" s="135"/>
      <c r="BL135" s="311"/>
      <c r="BM135" s="135"/>
      <c r="BN135" s="135"/>
      <c r="BO135" s="135"/>
      <c r="BP135" s="135"/>
      <c r="BQ135" s="135"/>
      <c r="BR135" s="135"/>
      <c r="BS135" s="400">
        <v>0.52083333333333304</v>
      </c>
      <c r="BT135" s="47" t="str">
        <f t="shared" si="677"/>
        <v>14</v>
      </c>
      <c r="BU135" s="47" t="str">
        <f t="shared" si="678"/>
        <v>04</v>
      </c>
      <c r="BV135" s="47" t="str">
        <f t="shared" si="679"/>
        <v>45</v>
      </c>
      <c r="BW135" s="48" t="s">
        <v>1827</v>
      </c>
      <c r="BX135" s="49" t="str">
        <f t="shared" si="680"/>
        <v>14:04:45</v>
      </c>
      <c r="BY135" s="47" t="str">
        <f t="shared" si="681"/>
        <v>14</v>
      </c>
      <c r="BZ135" s="47" t="str">
        <f t="shared" si="682"/>
        <v>06</v>
      </c>
      <c r="CA135" s="47" t="str">
        <f t="shared" si="683"/>
        <v>14</v>
      </c>
      <c r="CB135" s="48" t="s">
        <v>1828</v>
      </c>
      <c r="CC135" s="49" t="str">
        <f t="shared" si="684"/>
        <v>14:06:14</v>
      </c>
      <c r="CD135" s="107">
        <f t="shared" si="685"/>
        <v>6.5798611111111405E-2</v>
      </c>
      <c r="CE135" s="109">
        <f t="shared" si="686"/>
        <v>1.0300925925925686E-3</v>
      </c>
      <c r="CF135" s="107">
        <f t="shared" si="687"/>
        <v>6.6828703703703973E-2</v>
      </c>
      <c r="CG135" s="52">
        <f t="shared" si="688"/>
        <v>12.664907651715041</v>
      </c>
      <c r="CH135" s="52">
        <f t="shared" si="689"/>
        <v>12.469691721510218</v>
      </c>
      <c r="CI135" s="108">
        <f t="shared" si="690"/>
        <v>0.60849537037037038</v>
      </c>
      <c r="CJ135" s="47" t="str">
        <f t="shared" si="691"/>
        <v>15</v>
      </c>
      <c r="CK135" s="47" t="str">
        <f t="shared" si="692"/>
        <v>49</v>
      </c>
      <c r="CL135" s="47" t="str">
        <f t="shared" si="693"/>
        <v>08</v>
      </c>
      <c r="CM135" s="48" t="s">
        <v>1829</v>
      </c>
      <c r="CN135" s="119" t="str">
        <f t="shared" si="694"/>
        <v>15:49:08</v>
      </c>
      <c r="CO135" s="47" t="str">
        <f t="shared" si="695"/>
        <v>15</v>
      </c>
      <c r="CP135" s="47" t="str">
        <f t="shared" si="696"/>
        <v>57</v>
      </c>
      <c r="CQ135" s="47" t="str">
        <f t="shared" si="697"/>
        <v>40</v>
      </c>
      <c r="CR135" s="48" t="s">
        <v>1830</v>
      </c>
      <c r="CS135" s="119" t="str">
        <f t="shared" si="698"/>
        <v>15:57:40</v>
      </c>
      <c r="CT135" s="107">
        <f t="shared" si="699"/>
        <v>5.0625000000000031E-2</v>
      </c>
      <c r="CU135" s="366">
        <f t="shared" si="700"/>
        <v>5.9259259259258901E-3</v>
      </c>
      <c r="CV135" s="107">
        <f t="shared" si="701"/>
        <v>5.6550925925925921E-2</v>
      </c>
      <c r="CW135" s="52">
        <f t="shared" si="702"/>
        <v>16.460905349794242</v>
      </c>
      <c r="CX135" s="52">
        <f t="shared" si="703"/>
        <v>14.735980352026196</v>
      </c>
      <c r="CY135" s="58"/>
      <c r="CZ135" s="59">
        <f t="shared" si="711"/>
        <v>13.508442776735459</v>
      </c>
      <c r="DA135" s="421">
        <f t="shared" si="712"/>
        <v>14.315538323889056</v>
      </c>
      <c r="DB135" s="61">
        <f t="shared" si="713"/>
        <v>0.11642361111111144</v>
      </c>
      <c r="DC135" s="61">
        <f t="shared" si="714"/>
        <v>0.12337962962962989</v>
      </c>
      <c r="DD135" s="6"/>
      <c r="DE135" s="63">
        <f t="shared" si="715"/>
        <v>40</v>
      </c>
      <c r="DF135" s="64">
        <f t="shared" si="716"/>
        <v>2.7941666666666665</v>
      </c>
      <c r="DG135" s="64">
        <f t="shared" si="717"/>
        <v>2.9611111111111112</v>
      </c>
      <c r="DH135" s="16">
        <f t="shared" si="718"/>
        <v>125</v>
      </c>
      <c r="DI135" s="16">
        <f t="shared" si="719"/>
        <v>-53.85</v>
      </c>
      <c r="DJ135" s="65">
        <f t="shared" si="720"/>
        <v>111.15</v>
      </c>
      <c r="DK135" s="65">
        <f t="shared" si="721"/>
        <v>111.15</v>
      </c>
      <c r="DL135" s="65">
        <f t="shared" si="722"/>
        <v>111.15</v>
      </c>
      <c r="DM135" s="65">
        <f t="shared" si="723"/>
        <v>111.15</v>
      </c>
      <c r="DN135" s="65">
        <f t="shared" si="724"/>
        <v>111.15</v>
      </c>
      <c r="DO135" s="131">
        <f t="shared" si="725"/>
        <v>111.15</v>
      </c>
      <c r="DP135" s="65">
        <f t="shared" si="726"/>
        <v>111.15</v>
      </c>
      <c r="DQ135" s="65">
        <f t="shared" si="727"/>
        <v>111.15</v>
      </c>
      <c r="DR135" s="134">
        <f t="shared" si="728"/>
        <v>111.15</v>
      </c>
      <c r="DS135" s="66"/>
    </row>
    <row r="136" spans="1:123" s="67" customFormat="1">
      <c r="A136" s="212">
        <f t="shared" si="710"/>
        <v>17</v>
      </c>
      <c r="B136" s="80">
        <f t="shared" si="729"/>
        <v>40</v>
      </c>
      <c r="C136" s="115">
        <v>643</v>
      </c>
      <c r="D136" s="114" t="s">
        <v>1224</v>
      </c>
      <c r="E136" s="114" t="s">
        <v>1225</v>
      </c>
      <c r="F136" s="128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298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312"/>
      <c r="BM136" s="137"/>
      <c r="BN136" s="137"/>
      <c r="BO136" s="137"/>
      <c r="BP136" s="137"/>
      <c r="BQ136" s="137"/>
      <c r="BR136" s="137"/>
      <c r="BS136" s="400">
        <v>0.52083333333333304</v>
      </c>
      <c r="BT136" s="47" t="str">
        <f t="shared" si="677"/>
        <v>13</v>
      </c>
      <c r="BU136" s="47" t="str">
        <f t="shared" si="678"/>
        <v>56</v>
      </c>
      <c r="BV136" s="47" t="str">
        <f t="shared" si="679"/>
        <v>18</v>
      </c>
      <c r="BW136" s="48" t="s">
        <v>1821</v>
      </c>
      <c r="BX136" s="49" t="str">
        <f t="shared" si="680"/>
        <v>13:56:18</v>
      </c>
      <c r="BY136" s="47" t="str">
        <f t="shared" si="681"/>
        <v>14</v>
      </c>
      <c r="BZ136" s="47" t="str">
        <f t="shared" si="682"/>
        <v>02</v>
      </c>
      <c r="CA136" s="47" t="str">
        <f t="shared" si="683"/>
        <v>32</v>
      </c>
      <c r="CB136" s="48" t="s">
        <v>1822</v>
      </c>
      <c r="CC136" s="49" t="str">
        <f t="shared" si="684"/>
        <v>14:02:32</v>
      </c>
      <c r="CD136" s="107">
        <f t="shared" si="685"/>
        <v>5.993055555555582E-2</v>
      </c>
      <c r="CE136" s="109">
        <f t="shared" si="686"/>
        <v>4.3287037037037512E-3</v>
      </c>
      <c r="CF136" s="107">
        <f t="shared" si="687"/>
        <v>6.4259259259259571E-2</v>
      </c>
      <c r="CG136" s="52">
        <f t="shared" si="688"/>
        <v>13.904982618771728</v>
      </c>
      <c r="CH136" s="52">
        <f t="shared" si="689"/>
        <v>12.968299711815563</v>
      </c>
      <c r="CI136" s="108">
        <f t="shared" si="690"/>
        <v>0.60592592592592598</v>
      </c>
      <c r="CJ136" s="47" t="str">
        <f t="shared" si="691"/>
        <v>15</v>
      </c>
      <c r="CK136" s="47" t="str">
        <f t="shared" si="692"/>
        <v>50</v>
      </c>
      <c r="CL136" s="47" t="str">
        <f t="shared" si="693"/>
        <v>51</v>
      </c>
      <c r="CM136" s="48" t="s">
        <v>1823</v>
      </c>
      <c r="CN136" s="119" t="str">
        <f t="shared" si="694"/>
        <v>15:50:51</v>
      </c>
      <c r="CO136" s="47" t="str">
        <f t="shared" si="695"/>
        <v>15</v>
      </c>
      <c r="CP136" s="47" t="str">
        <f t="shared" si="696"/>
        <v>58</v>
      </c>
      <c r="CQ136" s="47" t="str">
        <f t="shared" si="697"/>
        <v>44</v>
      </c>
      <c r="CR136" s="48" t="s">
        <v>1824</v>
      </c>
      <c r="CS136" s="119" t="str">
        <f t="shared" si="698"/>
        <v>15:58:44</v>
      </c>
      <c r="CT136" s="107">
        <f t="shared" si="699"/>
        <v>5.438657407407399E-2</v>
      </c>
      <c r="CU136" s="366">
        <f t="shared" si="700"/>
        <v>5.4745370370370416E-3</v>
      </c>
      <c r="CV136" s="107">
        <f t="shared" si="701"/>
        <v>5.9861111111111032E-2</v>
      </c>
      <c r="CW136" s="52">
        <f t="shared" si="702"/>
        <v>15.322409023196425</v>
      </c>
      <c r="CX136" s="52">
        <f t="shared" si="703"/>
        <v>13.921113689095126</v>
      </c>
      <c r="CY136" s="58"/>
      <c r="CZ136" s="59">
        <f t="shared" si="711"/>
        <v>13.427825438269302</v>
      </c>
      <c r="DA136" s="421">
        <f t="shared" si="712"/>
        <v>14.57932570618609</v>
      </c>
      <c r="DB136" s="61">
        <f t="shared" si="713"/>
        <v>0.11431712962962981</v>
      </c>
      <c r="DC136" s="61">
        <f t="shared" si="714"/>
        <v>0.1241203703703706</v>
      </c>
      <c r="DD136" s="6"/>
      <c r="DE136" s="63">
        <f t="shared" si="715"/>
        <v>40</v>
      </c>
      <c r="DF136" s="64">
        <f t="shared" si="716"/>
        <v>2.743611111111111</v>
      </c>
      <c r="DG136" s="64">
        <f t="shared" si="717"/>
        <v>2.9788888888888891</v>
      </c>
      <c r="DH136" s="16">
        <f t="shared" si="718"/>
        <v>120</v>
      </c>
      <c r="DI136" s="16">
        <f t="shared" si="719"/>
        <v>-54.916666666666664</v>
      </c>
      <c r="DJ136" s="65">
        <f t="shared" si="720"/>
        <v>105.08333333333334</v>
      </c>
      <c r="DK136" s="65">
        <f t="shared" si="721"/>
        <v>105.08333333333334</v>
      </c>
      <c r="DL136" s="65">
        <f t="shared" si="722"/>
        <v>105.08333333333334</v>
      </c>
      <c r="DM136" s="65">
        <f t="shared" si="723"/>
        <v>105.08333333333334</v>
      </c>
      <c r="DN136" s="65">
        <f t="shared" si="724"/>
        <v>105.08333333333334</v>
      </c>
      <c r="DO136" s="131">
        <f t="shared" si="725"/>
        <v>105.08333333333334</v>
      </c>
      <c r="DP136" s="65">
        <f t="shared" si="726"/>
        <v>105.08333333333334</v>
      </c>
      <c r="DQ136" s="65">
        <f t="shared" si="727"/>
        <v>105.08333333333334</v>
      </c>
      <c r="DR136" s="134">
        <f t="shared" si="728"/>
        <v>105.08333333333334</v>
      </c>
      <c r="DS136" s="66"/>
    </row>
    <row r="137" spans="1:123" s="67" customFormat="1">
      <c r="A137" s="212">
        <f t="shared" si="710"/>
        <v>18</v>
      </c>
      <c r="B137" s="80">
        <f t="shared" si="729"/>
        <v>40</v>
      </c>
      <c r="C137" s="115">
        <v>66</v>
      </c>
      <c r="D137" s="114" t="s">
        <v>1867</v>
      </c>
      <c r="E137" s="114" t="s">
        <v>1890</v>
      </c>
      <c r="F137" s="128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298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312"/>
      <c r="BM137" s="137"/>
      <c r="BN137" s="137"/>
      <c r="BO137" s="137"/>
      <c r="BP137" s="137"/>
      <c r="BQ137" s="137"/>
      <c r="BR137" s="137"/>
      <c r="BS137" s="400">
        <v>0.52083333333333304</v>
      </c>
      <c r="BT137" s="47" t="str">
        <f t="shared" si="677"/>
        <v>13</v>
      </c>
      <c r="BU137" s="47" t="str">
        <f t="shared" si="678"/>
        <v>48</v>
      </c>
      <c r="BV137" s="47" t="str">
        <f t="shared" si="679"/>
        <v>12</v>
      </c>
      <c r="BW137" s="48" t="s">
        <v>1868</v>
      </c>
      <c r="BX137" s="49" t="str">
        <f t="shared" si="680"/>
        <v>13:48:12</v>
      </c>
      <c r="BY137" s="47" t="str">
        <f t="shared" si="681"/>
        <v>13</v>
      </c>
      <c r="BZ137" s="47" t="str">
        <f t="shared" si="682"/>
        <v>55</v>
      </c>
      <c r="CA137" s="47" t="str">
        <f t="shared" si="683"/>
        <v>13</v>
      </c>
      <c r="CB137" s="48" t="s">
        <v>1869</v>
      </c>
      <c r="CC137" s="49" t="str">
        <f t="shared" si="684"/>
        <v>13:55:13</v>
      </c>
      <c r="CD137" s="107">
        <f t="shared" si="685"/>
        <v>5.4305555555555829E-2</v>
      </c>
      <c r="CE137" s="366">
        <f t="shared" si="686"/>
        <v>4.8726851851852437E-3</v>
      </c>
      <c r="CF137" s="107">
        <f t="shared" si="687"/>
        <v>5.9178240740741073E-2</v>
      </c>
      <c r="CG137" s="52">
        <f t="shared" si="688"/>
        <v>15.345268542199488</v>
      </c>
      <c r="CH137" s="52">
        <f t="shared" si="689"/>
        <v>14.081752395853707</v>
      </c>
      <c r="CI137" s="108">
        <f t="shared" si="690"/>
        <v>0.60084490740740748</v>
      </c>
      <c r="CJ137" s="47" t="str">
        <f t="shared" si="691"/>
        <v>15</v>
      </c>
      <c r="CK137" s="47" t="str">
        <f t="shared" si="692"/>
        <v>50</v>
      </c>
      <c r="CL137" s="47" t="str">
        <f t="shared" si="693"/>
        <v>01</v>
      </c>
      <c r="CM137" s="48" t="s">
        <v>1870</v>
      </c>
      <c r="CN137" s="119" t="str">
        <f t="shared" si="694"/>
        <v>15:50:01</v>
      </c>
      <c r="CO137" s="47" t="str">
        <f t="shared" si="695"/>
        <v>16</v>
      </c>
      <c r="CP137" s="47" t="str">
        <f t="shared" si="696"/>
        <v>00</v>
      </c>
      <c r="CQ137" s="47" t="str">
        <f t="shared" si="697"/>
        <v>03</v>
      </c>
      <c r="CR137" s="48" t="s">
        <v>1871</v>
      </c>
      <c r="CS137" s="119" t="str">
        <f t="shared" si="698"/>
        <v>16:00:03</v>
      </c>
      <c r="CT137" s="107">
        <f t="shared" si="699"/>
        <v>5.8888888888888768E-2</v>
      </c>
      <c r="CU137" s="366">
        <f t="shared" si="700"/>
        <v>6.9675925925926085E-3</v>
      </c>
      <c r="CV137" s="107">
        <f t="shared" si="701"/>
        <v>6.5856481481481377E-2</v>
      </c>
      <c r="CW137" s="52">
        <f t="shared" si="702"/>
        <v>14.150943396226415</v>
      </c>
      <c r="CX137" s="52">
        <f t="shared" si="703"/>
        <v>12.653778558875221</v>
      </c>
      <c r="CY137" s="58"/>
      <c r="CZ137" s="59">
        <f t="shared" si="711"/>
        <v>13.329630658150514</v>
      </c>
      <c r="DA137" s="421">
        <f t="shared" si="712"/>
        <v>14.723926380368097</v>
      </c>
      <c r="DB137" s="61">
        <f t="shared" si="713"/>
        <v>0.1131944444444446</v>
      </c>
      <c r="DC137" s="61">
        <f t="shared" si="714"/>
        <v>0.12503472222222245</v>
      </c>
      <c r="DD137" s="6"/>
      <c r="DE137" s="63">
        <f t="shared" si="715"/>
        <v>40</v>
      </c>
      <c r="DF137" s="64">
        <f t="shared" si="716"/>
        <v>2.7166666666666668</v>
      </c>
      <c r="DG137" s="64">
        <f t="shared" si="717"/>
        <v>3.0008333333333335</v>
      </c>
      <c r="DH137" s="16">
        <f t="shared" si="718"/>
        <v>115</v>
      </c>
      <c r="DI137" s="16">
        <f t="shared" si="719"/>
        <v>-56.233333333333334</v>
      </c>
      <c r="DJ137" s="65">
        <f t="shared" si="720"/>
        <v>98.766666666666666</v>
      </c>
      <c r="DK137" s="65">
        <f t="shared" si="721"/>
        <v>98.766666666666666</v>
      </c>
      <c r="DL137" s="65">
        <f t="shared" si="722"/>
        <v>98.766666666666666</v>
      </c>
      <c r="DM137" s="65">
        <f t="shared" si="723"/>
        <v>98.766666666666666</v>
      </c>
      <c r="DN137" s="65">
        <f t="shared" si="724"/>
        <v>98.766666666666666</v>
      </c>
      <c r="DO137" s="131">
        <f t="shared" si="725"/>
        <v>98.766666666666666</v>
      </c>
      <c r="DP137" s="65">
        <f t="shared" si="726"/>
        <v>98.766666666666666</v>
      </c>
      <c r="DQ137" s="65">
        <f t="shared" si="727"/>
        <v>98.766666666666666</v>
      </c>
      <c r="DR137" s="134">
        <f t="shared" si="728"/>
        <v>98.76666666666668</v>
      </c>
      <c r="DS137" s="66"/>
    </row>
    <row r="138" spans="1:123" s="67" customFormat="1">
      <c r="A138" s="212">
        <f t="shared" si="710"/>
        <v>19</v>
      </c>
      <c r="B138" s="80">
        <f t="shared" si="729"/>
        <v>40</v>
      </c>
      <c r="C138" s="115">
        <v>371</v>
      </c>
      <c r="D138" s="114" t="s">
        <v>329</v>
      </c>
      <c r="E138" s="114" t="s">
        <v>330</v>
      </c>
      <c r="F138" s="128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298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312"/>
      <c r="BM138" s="137"/>
      <c r="BN138" s="137"/>
      <c r="BO138" s="137"/>
      <c r="BP138" s="137"/>
      <c r="BQ138" s="137"/>
      <c r="BR138" s="137"/>
      <c r="BS138" s="400">
        <v>0.52083333333333304</v>
      </c>
      <c r="BT138" s="47" t="str">
        <f t="shared" si="677"/>
        <v>13</v>
      </c>
      <c r="BU138" s="47" t="str">
        <f t="shared" si="678"/>
        <v>57</v>
      </c>
      <c r="BV138" s="47" t="str">
        <f t="shared" si="679"/>
        <v>57</v>
      </c>
      <c r="BW138" s="48" t="s">
        <v>1818</v>
      </c>
      <c r="BX138" s="49" t="str">
        <f t="shared" si="680"/>
        <v>13:57:57</v>
      </c>
      <c r="BY138" s="47" t="str">
        <f t="shared" si="681"/>
        <v>14</v>
      </c>
      <c r="BZ138" s="47" t="str">
        <f t="shared" si="682"/>
        <v>07</v>
      </c>
      <c r="CA138" s="47" t="str">
        <f t="shared" si="683"/>
        <v>24</v>
      </c>
      <c r="CB138" s="48" t="s">
        <v>1819</v>
      </c>
      <c r="CC138" s="49" t="str">
        <f t="shared" si="684"/>
        <v>14:07:24</v>
      </c>
      <c r="CD138" s="107">
        <f t="shared" si="685"/>
        <v>6.1076388888889221E-2</v>
      </c>
      <c r="CE138" s="366">
        <f t="shared" si="686"/>
        <v>6.5624999999999156E-3</v>
      </c>
      <c r="CF138" s="107">
        <f t="shared" si="687"/>
        <v>6.7638888888889137E-2</v>
      </c>
      <c r="CG138" s="52">
        <f t="shared" si="688"/>
        <v>13.644115974985787</v>
      </c>
      <c r="CH138" s="52">
        <f t="shared" si="689"/>
        <v>12.320328542094456</v>
      </c>
      <c r="CI138" s="108">
        <f t="shared" si="690"/>
        <v>0.60930555555555554</v>
      </c>
      <c r="CJ138" s="47" t="str">
        <f t="shared" si="691"/>
        <v>15</v>
      </c>
      <c r="CK138" s="47" t="str">
        <f t="shared" si="692"/>
        <v>56</v>
      </c>
      <c r="CL138" s="47" t="str">
        <f t="shared" si="693"/>
        <v>34</v>
      </c>
      <c r="CM138" s="48" t="s">
        <v>1820</v>
      </c>
      <c r="CN138" s="119" t="str">
        <f t="shared" si="694"/>
        <v>15:56:34</v>
      </c>
      <c r="CO138" s="47" t="str">
        <f t="shared" si="695"/>
        <v>16</v>
      </c>
      <c r="CP138" s="47" t="str">
        <f t="shared" si="696"/>
        <v>03</v>
      </c>
      <c r="CQ138" s="47" t="str">
        <f t="shared" si="697"/>
        <v>52</v>
      </c>
      <c r="CR138" s="48" t="s">
        <v>1466</v>
      </c>
      <c r="CS138" s="119" t="str">
        <f t="shared" si="698"/>
        <v>16:03:52</v>
      </c>
      <c r="CT138" s="107">
        <f t="shared" si="699"/>
        <v>5.497685185185186E-2</v>
      </c>
      <c r="CU138" s="366">
        <f t="shared" si="700"/>
        <v>5.0694444444444597E-3</v>
      </c>
      <c r="CV138" s="107">
        <f t="shared" si="701"/>
        <v>6.004629629629632E-2</v>
      </c>
      <c r="CW138" s="52">
        <f t="shared" si="702"/>
        <v>15.157894736842106</v>
      </c>
      <c r="CX138" s="52">
        <f t="shared" si="703"/>
        <v>13.878180416345412</v>
      </c>
      <c r="CY138" s="58"/>
      <c r="CZ138" s="59">
        <f t="shared" si="711"/>
        <v>13.052936910804931</v>
      </c>
      <c r="DA138" s="421">
        <f t="shared" si="712"/>
        <v>14.361224693328015</v>
      </c>
      <c r="DB138" s="61">
        <f t="shared" si="713"/>
        <v>0.11605324074074108</v>
      </c>
      <c r="DC138" s="61">
        <f t="shared" si="714"/>
        <v>0.12768518518518546</v>
      </c>
      <c r="DD138" s="6"/>
      <c r="DE138" s="63">
        <f t="shared" si="715"/>
        <v>40</v>
      </c>
      <c r="DF138" s="64">
        <f t="shared" si="716"/>
        <v>2.7852777777777775</v>
      </c>
      <c r="DG138" s="64">
        <f t="shared" si="717"/>
        <v>3.0644444444444443</v>
      </c>
      <c r="DH138" s="16">
        <f t="shared" si="718"/>
        <v>110</v>
      </c>
      <c r="DI138" s="16">
        <f t="shared" si="719"/>
        <v>-60.05</v>
      </c>
      <c r="DJ138" s="65">
        <f t="shared" si="720"/>
        <v>89.95</v>
      </c>
      <c r="DK138" s="65">
        <f t="shared" si="721"/>
        <v>89.95</v>
      </c>
      <c r="DL138" s="65">
        <f t="shared" si="722"/>
        <v>89.95</v>
      </c>
      <c r="DM138" s="65">
        <f t="shared" si="723"/>
        <v>89.95</v>
      </c>
      <c r="DN138" s="65">
        <f t="shared" si="724"/>
        <v>89.95</v>
      </c>
      <c r="DO138" s="131">
        <f t="shared" si="725"/>
        <v>89.95</v>
      </c>
      <c r="DP138" s="65">
        <f t="shared" si="726"/>
        <v>89.95</v>
      </c>
      <c r="DQ138" s="65">
        <f t="shared" si="727"/>
        <v>89.95</v>
      </c>
      <c r="DR138" s="134">
        <f t="shared" si="728"/>
        <v>89.950000000000017</v>
      </c>
      <c r="DS138" s="66"/>
    </row>
    <row r="139" spans="1:123" s="67" customFormat="1">
      <c r="A139" s="212">
        <f t="shared" si="710"/>
        <v>20</v>
      </c>
      <c r="B139" s="80">
        <f t="shared" si="729"/>
        <v>40</v>
      </c>
      <c r="C139" s="115">
        <v>264</v>
      </c>
      <c r="D139" s="114" t="s">
        <v>1230</v>
      </c>
      <c r="E139" s="114" t="s">
        <v>1231</v>
      </c>
      <c r="F139" s="128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297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311"/>
      <c r="BM139" s="135"/>
      <c r="BN139" s="135"/>
      <c r="BO139" s="135"/>
      <c r="BP139" s="135"/>
      <c r="BQ139" s="135"/>
      <c r="BR139" s="135"/>
      <c r="BS139" s="400">
        <v>0.52083333333333304</v>
      </c>
      <c r="BT139" s="47" t="str">
        <f t="shared" si="677"/>
        <v>14</v>
      </c>
      <c r="BU139" s="47" t="str">
        <f t="shared" si="678"/>
        <v>01</v>
      </c>
      <c r="BV139" s="47" t="str">
        <f t="shared" si="679"/>
        <v>22</v>
      </c>
      <c r="BW139" s="48" t="s">
        <v>1447</v>
      </c>
      <c r="BX139" s="49" t="str">
        <f t="shared" si="680"/>
        <v>14:01:22</v>
      </c>
      <c r="BY139" s="47" t="str">
        <f t="shared" si="681"/>
        <v>14</v>
      </c>
      <c r="BZ139" s="47" t="str">
        <f t="shared" si="682"/>
        <v>06</v>
      </c>
      <c r="CA139" s="47" t="str">
        <f t="shared" si="683"/>
        <v>22</v>
      </c>
      <c r="CB139" s="48" t="s">
        <v>732</v>
      </c>
      <c r="CC139" s="49" t="str">
        <f t="shared" si="684"/>
        <v>14:06:22</v>
      </c>
      <c r="CD139" s="107">
        <f t="shared" si="685"/>
        <v>6.3449074074074407E-2</v>
      </c>
      <c r="CE139" s="366">
        <f t="shared" si="686"/>
        <v>3.4722222222222099E-3</v>
      </c>
      <c r="CF139" s="107">
        <f t="shared" si="687"/>
        <v>6.6921296296296617E-2</v>
      </c>
      <c r="CG139" s="52">
        <f t="shared" si="688"/>
        <v>13.133892739875957</v>
      </c>
      <c r="CH139" s="52">
        <f t="shared" si="689"/>
        <v>12.452438602559667</v>
      </c>
      <c r="CI139" s="108">
        <f t="shared" si="690"/>
        <v>0.60858796296296302</v>
      </c>
      <c r="CJ139" s="47" t="str">
        <f t="shared" si="691"/>
        <v>15</v>
      </c>
      <c r="CK139" s="47" t="str">
        <f t="shared" si="692"/>
        <v>59</v>
      </c>
      <c r="CL139" s="47" t="str">
        <f t="shared" si="693"/>
        <v>38</v>
      </c>
      <c r="CM139" s="48" t="s">
        <v>1816</v>
      </c>
      <c r="CN139" s="119" t="str">
        <f t="shared" si="694"/>
        <v>15:59:38</v>
      </c>
      <c r="CO139" s="47" t="str">
        <f t="shared" si="695"/>
        <v>16</v>
      </c>
      <c r="CP139" s="47" t="str">
        <f t="shared" si="696"/>
        <v>04</v>
      </c>
      <c r="CQ139" s="47" t="str">
        <f t="shared" si="697"/>
        <v>01</v>
      </c>
      <c r="CR139" s="48" t="s">
        <v>1817</v>
      </c>
      <c r="CS139" s="119" t="str">
        <f t="shared" si="698"/>
        <v>16:04:01</v>
      </c>
      <c r="CT139" s="107">
        <f t="shared" si="699"/>
        <v>5.7824074074074083E-2</v>
      </c>
      <c r="CU139" s="366">
        <f t="shared" si="700"/>
        <v>3.0439814814814392E-3</v>
      </c>
      <c r="CV139" s="107">
        <f t="shared" si="701"/>
        <v>6.0868055555555522E-2</v>
      </c>
      <c r="CW139" s="52">
        <f t="shared" si="702"/>
        <v>14.411529223378704</v>
      </c>
      <c r="CX139" s="52">
        <f t="shared" si="703"/>
        <v>13.690815744438106</v>
      </c>
      <c r="CY139" s="58"/>
      <c r="CZ139" s="59">
        <f t="shared" si="711"/>
        <v>13.042296893397337</v>
      </c>
      <c r="DA139" s="421">
        <f t="shared" si="712"/>
        <v>13.743080740599352</v>
      </c>
      <c r="DB139" s="61">
        <f t="shared" si="713"/>
        <v>0.12127314814814849</v>
      </c>
      <c r="DC139" s="61">
        <f t="shared" si="714"/>
        <v>0.12778935185185214</v>
      </c>
      <c r="DD139" s="6"/>
      <c r="DE139" s="63">
        <f t="shared" si="715"/>
        <v>40</v>
      </c>
      <c r="DF139" s="64">
        <f t="shared" si="716"/>
        <v>2.9105555555555553</v>
      </c>
      <c r="DG139" s="64">
        <f t="shared" si="717"/>
        <v>3.0669444444444447</v>
      </c>
      <c r="DH139" s="16">
        <f t="shared" si="718"/>
        <v>105</v>
      </c>
      <c r="DI139" s="16">
        <f t="shared" si="719"/>
        <v>-60.2</v>
      </c>
      <c r="DJ139" s="65">
        <f t="shared" si="720"/>
        <v>84.8</v>
      </c>
      <c r="DK139" s="65">
        <f t="shared" si="721"/>
        <v>84.8</v>
      </c>
      <c r="DL139" s="65">
        <f t="shared" si="722"/>
        <v>84.8</v>
      </c>
      <c r="DM139" s="65">
        <f t="shared" si="723"/>
        <v>84.8</v>
      </c>
      <c r="DN139" s="65">
        <f t="shared" si="724"/>
        <v>84.8</v>
      </c>
      <c r="DO139" s="131">
        <f t="shared" si="725"/>
        <v>84.8</v>
      </c>
      <c r="DP139" s="65">
        <f t="shared" si="726"/>
        <v>84.8</v>
      </c>
      <c r="DQ139" s="65">
        <f t="shared" si="727"/>
        <v>84.8</v>
      </c>
      <c r="DR139" s="134">
        <f t="shared" si="728"/>
        <v>84.8</v>
      </c>
      <c r="DS139" s="66"/>
    </row>
    <row r="140" spans="1:123" s="355" customFormat="1">
      <c r="A140" s="212">
        <f t="shared" si="710"/>
        <v>21</v>
      </c>
      <c r="B140" s="80">
        <f t="shared" si="729"/>
        <v>40</v>
      </c>
      <c r="C140" s="115">
        <v>665</v>
      </c>
      <c r="D140" s="114" t="s">
        <v>1244</v>
      </c>
      <c r="E140" s="114" t="s">
        <v>1245</v>
      </c>
      <c r="F140" s="128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379"/>
      <c r="BM140" s="377"/>
      <c r="BN140" s="377"/>
      <c r="BO140" s="377"/>
      <c r="BP140" s="377"/>
      <c r="BQ140" s="377"/>
      <c r="BR140" s="377"/>
      <c r="BS140" s="400">
        <v>0.52083333333333304</v>
      </c>
      <c r="BT140" s="47" t="str">
        <f t="shared" si="677"/>
        <v>13</v>
      </c>
      <c r="BU140" s="47" t="str">
        <f t="shared" si="678"/>
        <v>57</v>
      </c>
      <c r="BV140" s="47" t="str">
        <f t="shared" si="679"/>
        <v>54</v>
      </c>
      <c r="BW140" s="48" t="s">
        <v>1812</v>
      </c>
      <c r="BX140" s="49" t="str">
        <f t="shared" si="680"/>
        <v>13:57:54</v>
      </c>
      <c r="BY140" s="47" t="str">
        <f t="shared" si="681"/>
        <v>14</v>
      </c>
      <c r="BZ140" s="47" t="str">
        <f t="shared" si="682"/>
        <v>07</v>
      </c>
      <c r="CA140" s="47" t="str">
        <f t="shared" si="683"/>
        <v>26</v>
      </c>
      <c r="CB140" s="48" t="s">
        <v>1813</v>
      </c>
      <c r="CC140" s="49" t="str">
        <f t="shared" si="684"/>
        <v>14:07:26</v>
      </c>
      <c r="CD140" s="107">
        <f t="shared" si="685"/>
        <v>6.1041666666666994E-2</v>
      </c>
      <c r="CE140" s="366">
        <f t="shared" si="686"/>
        <v>6.620370370370332E-3</v>
      </c>
      <c r="CF140" s="107">
        <f t="shared" si="687"/>
        <v>6.7662037037037326E-2</v>
      </c>
      <c r="CG140" s="52">
        <f t="shared" si="688"/>
        <v>13.651877133105803</v>
      </c>
      <c r="CH140" s="52">
        <f t="shared" si="689"/>
        <v>12.316113581936367</v>
      </c>
      <c r="CI140" s="108">
        <f t="shared" si="690"/>
        <v>0.60932870370370373</v>
      </c>
      <c r="CJ140" s="47" t="str">
        <f t="shared" si="691"/>
        <v>15</v>
      </c>
      <c r="CK140" s="47" t="str">
        <f t="shared" si="692"/>
        <v>51</v>
      </c>
      <c r="CL140" s="47" t="str">
        <f t="shared" si="693"/>
        <v>52</v>
      </c>
      <c r="CM140" s="48" t="s">
        <v>1814</v>
      </c>
      <c r="CN140" s="119" t="str">
        <f t="shared" si="694"/>
        <v>15:51:52</v>
      </c>
      <c r="CO140" s="47" t="str">
        <f t="shared" si="695"/>
        <v>16</v>
      </c>
      <c r="CP140" s="47" t="str">
        <f t="shared" si="696"/>
        <v>04</v>
      </c>
      <c r="CQ140" s="47" t="str">
        <f t="shared" si="697"/>
        <v>26</v>
      </c>
      <c r="CR140" s="48" t="s">
        <v>1815</v>
      </c>
      <c r="CS140" s="119" t="str">
        <f t="shared" si="698"/>
        <v>16:04:26</v>
      </c>
      <c r="CT140" s="107">
        <f t="shared" si="699"/>
        <v>5.1689814814814827E-2</v>
      </c>
      <c r="CU140" s="366">
        <f t="shared" si="700"/>
        <v>8.7268518518517357E-3</v>
      </c>
      <c r="CV140" s="107">
        <f t="shared" si="701"/>
        <v>6.0416666666666563E-2</v>
      </c>
      <c r="CW140" s="52">
        <f t="shared" si="702"/>
        <v>16.1218092252575</v>
      </c>
      <c r="CX140" s="52">
        <f t="shared" si="703"/>
        <v>13.793103448275863</v>
      </c>
      <c r="CY140" s="58"/>
      <c r="CZ140" s="59">
        <f t="shared" si="711"/>
        <v>13.012832098319176</v>
      </c>
      <c r="DA140" s="421">
        <f t="shared" si="712"/>
        <v>14.784394250513346</v>
      </c>
      <c r="DB140" s="61">
        <f t="shared" si="713"/>
        <v>0.11273148148148182</v>
      </c>
      <c r="DC140" s="61">
        <f t="shared" si="714"/>
        <v>0.12807870370370389</v>
      </c>
      <c r="DD140" s="6"/>
      <c r="DE140" s="63">
        <f t="shared" si="715"/>
        <v>40</v>
      </c>
      <c r="DF140" s="64">
        <f t="shared" si="716"/>
        <v>2.7055555555555557</v>
      </c>
      <c r="DG140" s="64">
        <f t="shared" si="717"/>
        <v>3.0738888888888889</v>
      </c>
      <c r="DH140" s="16">
        <f t="shared" si="718"/>
        <v>100</v>
      </c>
      <c r="DI140" s="16">
        <f t="shared" si="719"/>
        <v>-60.616666666666667</v>
      </c>
      <c r="DJ140" s="65">
        <f t="shared" si="720"/>
        <v>79.383333333333326</v>
      </c>
      <c r="DK140" s="65">
        <f t="shared" si="721"/>
        <v>79.383333333333326</v>
      </c>
      <c r="DL140" s="65">
        <f t="shared" si="722"/>
        <v>79.383333333333326</v>
      </c>
      <c r="DM140" s="65">
        <f t="shared" si="723"/>
        <v>79.383333333333326</v>
      </c>
      <c r="DN140" s="65">
        <f t="shared" si="724"/>
        <v>79.383333333333326</v>
      </c>
      <c r="DO140" s="131">
        <f t="shared" si="725"/>
        <v>79.383333333333326</v>
      </c>
      <c r="DP140" s="65">
        <f t="shared" si="726"/>
        <v>79.383333333333326</v>
      </c>
      <c r="DQ140" s="65">
        <f t="shared" si="727"/>
        <v>79.383333333333326</v>
      </c>
      <c r="DR140" s="134">
        <f t="shared" si="728"/>
        <v>79.383333333333326</v>
      </c>
    </row>
    <row r="141" spans="1:123" s="67" customFormat="1">
      <c r="A141" s="212">
        <f t="shared" si="710"/>
        <v>22</v>
      </c>
      <c r="B141" s="80">
        <f t="shared" si="729"/>
        <v>40</v>
      </c>
      <c r="C141" s="624">
        <v>483</v>
      </c>
      <c r="D141" s="114" t="s">
        <v>1246</v>
      </c>
      <c r="E141" s="114" t="s">
        <v>1247</v>
      </c>
      <c r="F141" s="128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311"/>
      <c r="BM141" s="135"/>
      <c r="BN141" s="135"/>
      <c r="BO141" s="135"/>
      <c r="BP141" s="135"/>
      <c r="BQ141" s="135"/>
      <c r="BR141" s="135"/>
      <c r="BS141" s="136">
        <v>0.52083333333333304</v>
      </c>
      <c r="BT141" s="47" t="str">
        <f t="shared" si="677"/>
        <v>13</v>
      </c>
      <c r="BU141" s="47" t="str">
        <f t="shared" si="678"/>
        <v>58</v>
      </c>
      <c r="BV141" s="47" t="str">
        <f t="shared" si="679"/>
        <v>23</v>
      </c>
      <c r="BW141" s="48" t="s">
        <v>1810</v>
      </c>
      <c r="BX141" s="49" t="str">
        <f t="shared" si="680"/>
        <v>13:58:23</v>
      </c>
      <c r="BY141" s="47" t="str">
        <f t="shared" si="681"/>
        <v>14</v>
      </c>
      <c r="BZ141" s="47" t="str">
        <f t="shared" si="682"/>
        <v>10</v>
      </c>
      <c r="CA141" s="47" t="str">
        <f t="shared" si="683"/>
        <v>17</v>
      </c>
      <c r="CB141" s="48" t="s">
        <v>1811</v>
      </c>
      <c r="CC141" s="49" t="str">
        <f t="shared" si="684"/>
        <v>14:10:17</v>
      </c>
      <c r="CD141" s="107">
        <f t="shared" si="685"/>
        <v>6.137731481481512E-2</v>
      </c>
      <c r="CE141" s="366">
        <f t="shared" si="686"/>
        <v>8.2638888888888484E-3</v>
      </c>
      <c r="CF141" s="107">
        <f t="shared" si="687"/>
        <v>6.9641203703703969E-2</v>
      </c>
      <c r="CG141" s="52">
        <f t="shared" si="688"/>
        <v>13.577220441259662</v>
      </c>
      <c r="CH141" s="52">
        <f t="shared" si="689"/>
        <v>11.966096061160046</v>
      </c>
      <c r="CI141" s="108">
        <f t="shared" si="690"/>
        <v>0.61130787037037038</v>
      </c>
      <c r="CJ141" s="47" t="str">
        <f t="shared" si="691"/>
        <v>16</v>
      </c>
      <c r="CK141" s="47" t="str">
        <f t="shared" si="692"/>
        <v>03</v>
      </c>
      <c r="CL141" s="47" t="str">
        <f t="shared" si="693"/>
        <v>45</v>
      </c>
      <c r="CM141" s="48" t="s">
        <v>1495</v>
      </c>
      <c r="CN141" s="119" t="str">
        <f t="shared" si="694"/>
        <v>16:03:45</v>
      </c>
      <c r="CO141" s="47" t="str">
        <f t="shared" si="695"/>
        <v>16</v>
      </c>
      <c r="CP141" s="47" t="str">
        <f t="shared" si="696"/>
        <v>11</v>
      </c>
      <c r="CQ141" s="47" t="str">
        <f t="shared" si="697"/>
        <v>40</v>
      </c>
      <c r="CR141" s="48" t="s">
        <v>1494</v>
      </c>
      <c r="CS141" s="119" t="str">
        <f t="shared" si="698"/>
        <v>16:11:40</v>
      </c>
      <c r="CT141" s="107">
        <f t="shared" si="699"/>
        <v>5.7962962962962994E-2</v>
      </c>
      <c r="CU141" s="366">
        <f t="shared" si="700"/>
        <v>5.4976851851851194E-3</v>
      </c>
      <c r="CV141" s="107">
        <f t="shared" si="701"/>
        <v>6.3460648148148113E-2</v>
      </c>
      <c r="CW141" s="52">
        <f t="shared" si="702"/>
        <v>14.376996805111821</v>
      </c>
      <c r="CX141" s="52">
        <f t="shared" si="703"/>
        <v>13.131497355462338</v>
      </c>
      <c r="CY141" s="58"/>
      <c r="CZ141" s="59">
        <f t="shared" si="711"/>
        <v>12.521739130434783</v>
      </c>
      <c r="DA141" s="421">
        <f t="shared" si="712"/>
        <v>13.965667733488507</v>
      </c>
      <c r="DB141" s="61">
        <f t="shared" si="713"/>
        <v>0.11934027777777811</v>
      </c>
      <c r="DC141" s="61">
        <f t="shared" si="714"/>
        <v>0.13310185185185208</v>
      </c>
      <c r="DD141" s="6"/>
      <c r="DE141" s="63">
        <f t="shared" si="715"/>
        <v>40</v>
      </c>
      <c r="DF141" s="64">
        <f t="shared" si="716"/>
        <v>2.8641666666666667</v>
      </c>
      <c r="DG141" s="64">
        <f t="shared" si="717"/>
        <v>3.1944444444444442</v>
      </c>
      <c r="DH141" s="16">
        <f t="shared" si="718"/>
        <v>95</v>
      </c>
      <c r="DI141" s="16">
        <f t="shared" si="719"/>
        <v>-67.849999999999994</v>
      </c>
      <c r="DJ141" s="65">
        <f t="shared" si="720"/>
        <v>67.150000000000006</v>
      </c>
      <c r="DK141" s="65">
        <f t="shared" si="721"/>
        <v>67.150000000000006</v>
      </c>
      <c r="DL141" s="65">
        <f t="shared" si="722"/>
        <v>67.150000000000006</v>
      </c>
      <c r="DM141" s="65">
        <f t="shared" si="723"/>
        <v>67.150000000000006</v>
      </c>
      <c r="DN141" s="65">
        <f t="shared" si="724"/>
        <v>67.150000000000006</v>
      </c>
      <c r="DO141" s="131">
        <f t="shared" si="725"/>
        <v>67.150000000000006</v>
      </c>
      <c r="DP141" s="65">
        <f t="shared" si="726"/>
        <v>67.150000000000006</v>
      </c>
      <c r="DQ141" s="65">
        <f t="shared" si="727"/>
        <v>67.150000000000006</v>
      </c>
      <c r="DR141" s="134">
        <f t="shared" si="728"/>
        <v>67.150000000000006</v>
      </c>
      <c r="DS141" s="66"/>
    </row>
    <row r="142" spans="1:123" s="355" customFormat="1">
      <c r="A142" s="212">
        <f t="shared" si="710"/>
        <v>23</v>
      </c>
      <c r="B142" s="80">
        <f t="shared" si="729"/>
        <v>40</v>
      </c>
      <c r="C142" s="624">
        <v>359</v>
      </c>
      <c r="D142" s="114" t="s">
        <v>388</v>
      </c>
      <c r="E142" s="114" t="s">
        <v>155</v>
      </c>
      <c r="F142" s="128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297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  <c r="AV142" s="135"/>
      <c r="AW142" s="135"/>
      <c r="AX142" s="135"/>
      <c r="AY142" s="135"/>
      <c r="AZ142" s="135"/>
      <c r="BA142" s="135"/>
      <c r="BB142" s="135"/>
      <c r="BC142" s="135"/>
      <c r="BD142" s="135"/>
      <c r="BE142" s="135"/>
      <c r="BF142" s="135"/>
      <c r="BG142" s="135"/>
      <c r="BH142" s="135"/>
      <c r="BI142" s="135"/>
      <c r="BJ142" s="135"/>
      <c r="BK142" s="135"/>
      <c r="BL142" s="311"/>
      <c r="BM142" s="135"/>
      <c r="BN142" s="135"/>
      <c r="BO142" s="135"/>
      <c r="BP142" s="135"/>
      <c r="BQ142" s="135"/>
      <c r="BR142" s="135"/>
      <c r="BS142" s="400">
        <v>0.52083333333333304</v>
      </c>
      <c r="BT142" s="47" t="str">
        <f t="shared" si="677"/>
        <v>14</v>
      </c>
      <c r="BU142" s="47" t="str">
        <f t="shared" si="678"/>
        <v>00</v>
      </c>
      <c r="BV142" s="47" t="str">
        <f t="shared" si="679"/>
        <v>15</v>
      </c>
      <c r="BW142" s="48" t="s">
        <v>1806</v>
      </c>
      <c r="BX142" s="49" t="str">
        <f t="shared" si="680"/>
        <v>14:00:15</v>
      </c>
      <c r="BY142" s="47" t="str">
        <f t="shared" si="681"/>
        <v>14</v>
      </c>
      <c r="BZ142" s="47" t="str">
        <f t="shared" si="682"/>
        <v>10</v>
      </c>
      <c r="CA142" s="47" t="str">
        <f t="shared" si="683"/>
        <v>40</v>
      </c>
      <c r="CB142" s="48" t="s">
        <v>1807</v>
      </c>
      <c r="CC142" s="49" t="str">
        <f t="shared" si="684"/>
        <v>14:10:40</v>
      </c>
      <c r="CD142" s="107">
        <f t="shared" si="685"/>
        <v>6.267361111111136E-2</v>
      </c>
      <c r="CE142" s="366">
        <f t="shared" si="686"/>
        <v>7.2337962962962798E-3</v>
      </c>
      <c r="CF142" s="107">
        <f t="shared" si="687"/>
        <v>6.990740740740764E-2</v>
      </c>
      <c r="CG142" s="52">
        <f t="shared" si="688"/>
        <v>13.29639889196676</v>
      </c>
      <c r="CH142" s="52">
        <f t="shared" si="689"/>
        <v>11.920529801324504</v>
      </c>
      <c r="CI142" s="108">
        <f t="shared" si="690"/>
        <v>0.61157407407407405</v>
      </c>
      <c r="CJ142" s="47" t="str">
        <f t="shared" si="691"/>
        <v>16</v>
      </c>
      <c r="CK142" s="47" t="str">
        <f t="shared" si="692"/>
        <v>03</v>
      </c>
      <c r="CL142" s="47" t="str">
        <f t="shared" si="693"/>
        <v>57</v>
      </c>
      <c r="CM142" s="48" t="s">
        <v>1808</v>
      </c>
      <c r="CN142" s="119" t="str">
        <f t="shared" si="694"/>
        <v>16:03:57</v>
      </c>
      <c r="CO142" s="47" t="str">
        <f t="shared" si="695"/>
        <v>16</v>
      </c>
      <c r="CP142" s="47" t="str">
        <f t="shared" si="696"/>
        <v>13</v>
      </c>
      <c r="CQ142" s="47" t="str">
        <f t="shared" si="697"/>
        <v>54</v>
      </c>
      <c r="CR142" s="48" t="s">
        <v>1809</v>
      </c>
      <c r="CS142" s="119" t="str">
        <f t="shared" si="698"/>
        <v>16:13:54</v>
      </c>
      <c r="CT142" s="107">
        <f t="shared" si="699"/>
        <v>5.7835648148148233E-2</v>
      </c>
      <c r="CU142" s="366">
        <f t="shared" si="700"/>
        <v>6.9097222222220811E-3</v>
      </c>
      <c r="CV142" s="107">
        <f t="shared" si="701"/>
        <v>6.4745370370370314E-2</v>
      </c>
      <c r="CW142" s="52">
        <f t="shared" si="702"/>
        <v>14.408645187112267</v>
      </c>
      <c r="CX142" s="52">
        <f t="shared" si="703"/>
        <v>12.870933142652843</v>
      </c>
      <c r="CY142" s="58"/>
      <c r="CZ142" s="59">
        <f t="shared" si="711"/>
        <v>12.377514182568333</v>
      </c>
      <c r="DA142" s="421">
        <f t="shared" si="712"/>
        <v>13.830195927775643</v>
      </c>
      <c r="DB142" s="61">
        <f t="shared" si="713"/>
        <v>0.12050925925925959</v>
      </c>
      <c r="DC142" s="61">
        <f t="shared" si="714"/>
        <v>0.13465277777777795</v>
      </c>
      <c r="DD142" s="6"/>
      <c r="DE142" s="63">
        <f t="shared" si="715"/>
        <v>40</v>
      </c>
      <c r="DF142" s="64">
        <f t="shared" si="716"/>
        <v>2.8922222222222222</v>
      </c>
      <c r="DG142" s="64">
        <f t="shared" si="717"/>
        <v>3.2316666666666669</v>
      </c>
      <c r="DH142" s="16">
        <f t="shared" si="718"/>
        <v>90</v>
      </c>
      <c r="DI142" s="16">
        <f t="shared" si="719"/>
        <v>-70.083333333333329</v>
      </c>
      <c r="DJ142" s="65">
        <f t="shared" si="720"/>
        <v>59.916666666666671</v>
      </c>
      <c r="DK142" s="65">
        <f t="shared" si="721"/>
        <v>59.916666666666671</v>
      </c>
      <c r="DL142" s="65">
        <f t="shared" si="722"/>
        <v>59.916666666666671</v>
      </c>
      <c r="DM142" s="65">
        <f t="shared" si="723"/>
        <v>59.916666666666671</v>
      </c>
      <c r="DN142" s="65">
        <f t="shared" si="724"/>
        <v>59.916666666666671</v>
      </c>
      <c r="DO142" s="131">
        <f t="shared" si="725"/>
        <v>59.916666666666671</v>
      </c>
      <c r="DP142" s="65">
        <f t="shared" si="726"/>
        <v>59.916666666666671</v>
      </c>
      <c r="DQ142" s="65">
        <f t="shared" si="727"/>
        <v>59.916666666666671</v>
      </c>
      <c r="DR142" s="134">
        <f t="shared" si="728"/>
        <v>59.91666666666665</v>
      </c>
    </row>
    <row r="143" spans="1:123" s="355" customFormat="1">
      <c r="A143" s="212">
        <f t="shared" si="710"/>
        <v>24</v>
      </c>
      <c r="B143" s="80">
        <f t="shared" si="729"/>
        <v>40</v>
      </c>
      <c r="C143" s="115">
        <v>315</v>
      </c>
      <c r="D143" s="114" t="s">
        <v>1233</v>
      </c>
      <c r="E143" s="114" t="s">
        <v>1234</v>
      </c>
      <c r="F143" s="128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297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  <c r="BI143" s="135"/>
      <c r="BJ143" s="135"/>
      <c r="BK143" s="135"/>
      <c r="BL143" s="311"/>
      <c r="BM143" s="135"/>
      <c r="BN143" s="135"/>
      <c r="BO143" s="135"/>
      <c r="BP143" s="135"/>
      <c r="BQ143" s="135"/>
      <c r="BR143" s="135"/>
      <c r="BS143" s="400">
        <v>0.52083333333333304</v>
      </c>
      <c r="BT143" s="47" t="str">
        <f t="shared" si="677"/>
        <v>14</v>
      </c>
      <c r="BU143" s="47" t="str">
        <f t="shared" si="678"/>
        <v>01</v>
      </c>
      <c r="BV143" s="47" t="str">
        <f t="shared" si="679"/>
        <v>56</v>
      </c>
      <c r="BW143" s="48" t="s">
        <v>1793</v>
      </c>
      <c r="BX143" s="49" t="str">
        <f t="shared" si="680"/>
        <v>14:01:56</v>
      </c>
      <c r="BY143" s="47" t="str">
        <f t="shared" si="681"/>
        <v>14</v>
      </c>
      <c r="BZ143" s="47" t="str">
        <f t="shared" si="682"/>
        <v>06</v>
      </c>
      <c r="CA143" s="47" t="str">
        <f t="shared" si="683"/>
        <v>18</v>
      </c>
      <c r="CB143" s="48" t="s">
        <v>1794</v>
      </c>
      <c r="CC143" s="49" t="str">
        <f t="shared" si="684"/>
        <v>14:06:18</v>
      </c>
      <c r="CD143" s="107">
        <f t="shared" si="685"/>
        <v>6.3842592592592839E-2</v>
      </c>
      <c r="CE143" s="366">
        <f t="shared" si="686"/>
        <v>3.0324074074075114E-3</v>
      </c>
      <c r="CF143" s="107">
        <f t="shared" si="687"/>
        <v>6.6875000000000351E-2</v>
      </c>
      <c r="CG143" s="52">
        <f t="shared" si="688"/>
        <v>13.052936910804931</v>
      </c>
      <c r="CH143" s="52">
        <f t="shared" si="689"/>
        <v>12.461059190031152</v>
      </c>
      <c r="CI143" s="108">
        <f t="shared" si="690"/>
        <v>0.60854166666666676</v>
      </c>
      <c r="CJ143" s="47" t="str">
        <f t="shared" si="691"/>
        <v>16</v>
      </c>
      <c r="CK143" s="47" t="str">
        <f t="shared" si="692"/>
        <v>12</v>
      </c>
      <c r="CL143" s="47" t="str">
        <f t="shared" si="693"/>
        <v>02</v>
      </c>
      <c r="CM143" s="48" t="s">
        <v>1795</v>
      </c>
      <c r="CN143" s="119" t="str">
        <f t="shared" si="694"/>
        <v>16:12:02</v>
      </c>
      <c r="CO143" s="47" t="str">
        <f t="shared" si="695"/>
        <v>16</v>
      </c>
      <c r="CP143" s="47" t="str">
        <f t="shared" si="696"/>
        <v>14</v>
      </c>
      <c r="CQ143" s="47" t="str">
        <f t="shared" si="697"/>
        <v>32</v>
      </c>
      <c r="CR143" s="48" t="s">
        <v>1796</v>
      </c>
      <c r="CS143" s="119" t="str">
        <f t="shared" si="698"/>
        <v>16:14:32</v>
      </c>
      <c r="CT143" s="107">
        <f t="shared" si="699"/>
        <v>6.6481481481481475E-2</v>
      </c>
      <c r="CU143" s="366">
        <f t="shared" si="700"/>
        <v>1.7361111111109384E-3</v>
      </c>
      <c r="CV143" s="107">
        <f t="shared" si="701"/>
        <v>6.8217592592592413E-2</v>
      </c>
      <c r="CW143" s="52">
        <f t="shared" si="702"/>
        <v>12.534818941504177</v>
      </c>
      <c r="CX143" s="52">
        <f t="shared" si="703"/>
        <v>12.215812690872074</v>
      </c>
      <c r="CY143" s="58"/>
      <c r="CZ143" s="59">
        <f t="shared" si="711"/>
        <v>12.33721727210418</v>
      </c>
      <c r="DA143" s="421">
        <f t="shared" si="712"/>
        <v>12.788632326820604</v>
      </c>
      <c r="DB143" s="61">
        <f t="shared" si="713"/>
        <v>0.13032407407407431</v>
      </c>
      <c r="DC143" s="61">
        <f t="shared" si="714"/>
        <v>0.13509259259259276</v>
      </c>
      <c r="DD143" s="6"/>
      <c r="DE143" s="63">
        <f t="shared" si="715"/>
        <v>40</v>
      </c>
      <c r="DF143" s="64">
        <f t="shared" si="716"/>
        <v>3.1277777777777778</v>
      </c>
      <c r="DG143" s="64">
        <f t="shared" si="717"/>
        <v>3.2422222222222223</v>
      </c>
      <c r="DH143" s="16">
        <f t="shared" si="718"/>
        <v>85</v>
      </c>
      <c r="DI143" s="16">
        <f t="shared" si="719"/>
        <v>-70.716666666666669</v>
      </c>
      <c r="DJ143" s="65">
        <f t="shared" si="720"/>
        <v>54.283333333333331</v>
      </c>
      <c r="DK143" s="65">
        <f t="shared" si="721"/>
        <v>54.283333333333331</v>
      </c>
      <c r="DL143" s="65">
        <f t="shared" si="722"/>
        <v>54.283333333333331</v>
      </c>
      <c r="DM143" s="65">
        <f t="shared" si="723"/>
        <v>54.283333333333331</v>
      </c>
      <c r="DN143" s="65">
        <f t="shared" si="724"/>
        <v>54.283333333333331</v>
      </c>
      <c r="DO143" s="131">
        <f t="shared" si="725"/>
        <v>54.283333333333331</v>
      </c>
      <c r="DP143" s="65">
        <f t="shared" si="726"/>
        <v>54.283333333333331</v>
      </c>
      <c r="DQ143" s="65">
        <f t="shared" si="727"/>
        <v>54.283333333333331</v>
      </c>
      <c r="DR143" s="134">
        <f t="shared" si="728"/>
        <v>54.283333333333331</v>
      </c>
    </row>
    <row r="144" spans="1:123" s="67" customFormat="1">
      <c r="A144" s="212">
        <f t="shared" si="710"/>
        <v>25</v>
      </c>
      <c r="B144" s="80">
        <f t="shared" si="729"/>
        <v>40</v>
      </c>
      <c r="C144" s="115">
        <v>303</v>
      </c>
      <c r="D144" s="114" t="s">
        <v>1226</v>
      </c>
      <c r="E144" s="114" t="s">
        <v>1227</v>
      </c>
      <c r="F144" s="128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297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35"/>
      <c r="AZ144" s="135"/>
      <c r="BA144" s="135"/>
      <c r="BB144" s="135"/>
      <c r="BC144" s="135"/>
      <c r="BD144" s="135"/>
      <c r="BE144" s="135"/>
      <c r="BF144" s="135"/>
      <c r="BG144" s="135"/>
      <c r="BH144" s="135"/>
      <c r="BI144" s="135"/>
      <c r="BJ144" s="135"/>
      <c r="BK144" s="135"/>
      <c r="BL144" s="311"/>
      <c r="BM144" s="135"/>
      <c r="BN144" s="135"/>
      <c r="BO144" s="135"/>
      <c r="BP144" s="135"/>
      <c r="BQ144" s="135"/>
      <c r="BR144" s="135"/>
      <c r="BS144" s="400">
        <v>0.52083333333333304</v>
      </c>
      <c r="BT144" s="47" t="str">
        <f t="shared" si="677"/>
        <v>13</v>
      </c>
      <c r="BU144" s="47" t="str">
        <f t="shared" si="678"/>
        <v>55</v>
      </c>
      <c r="BV144" s="47" t="str">
        <f t="shared" si="679"/>
        <v>25</v>
      </c>
      <c r="BW144" s="48" t="s">
        <v>1802</v>
      </c>
      <c r="BX144" s="49" t="str">
        <f t="shared" si="680"/>
        <v>13:55:25</v>
      </c>
      <c r="BY144" s="47" t="str">
        <f t="shared" si="681"/>
        <v>13</v>
      </c>
      <c r="BZ144" s="47" t="str">
        <f t="shared" si="682"/>
        <v>59</v>
      </c>
      <c r="CA144" s="47" t="str">
        <f t="shared" si="683"/>
        <v>14</v>
      </c>
      <c r="CB144" s="48" t="s">
        <v>1803</v>
      </c>
      <c r="CC144" s="49" t="str">
        <f t="shared" si="684"/>
        <v>13:59:14</v>
      </c>
      <c r="CD144" s="107">
        <f t="shared" si="685"/>
        <v>5.9317129629629872E-2</v>
      </c>
      <c r="CE144" s="366">
        <f t="shared" si="686"/>
        <v>2.6504629629630072E-3</v>
      </c>
      <c r="CF144" s="107">
        <f t="shared" si="687"/>
        <v>6.1967592592592879E-2</v>
      </c>
      <c r="CG144" s="52">
        <f t="shared" si="688"/>
        <v>14.048780487804878</v>
      </c>
      <c r="CH144" s="52">
        <f t="shared" si="689"/>
        <v>13.4478894284647</v>
      </c>
      <c r="CI144" s="108">
        <f t="shared" si="690"/>
        <v>0.60363425925925929</v>
      </c>
      <c r="CJ144" s="47" t="str">
        <f t="shared" si="691"/>
        <v>16</v>
      </c>
      <c r="CK144" s="47" t="str">
        <f t="shared" si="692"/>
        <v>11</v>
      </c>
      <c r="CL144" s="47" t="str">
        <f t="shared" si="693"/>
        <v>27</v>
      </c>
      <c r="CM144" s="48" t="s">
        <v>1804</v>
      </c>
      <c r="CN144" s="119" t="str">
        <f t="shared" si="694"/>
        <v>16:11:27</v>
      </c>
      <c r="CO144" s="47" t="str">
        <f t="shared" si="695"/>
        <v>16</v>
      </c>
      <c r="CP144" s="47" t="str">
        <f t="shared" si="696"/>
        <v>15</v>
      </c>
      <c r="CQ144" s="47" t="str">
        <f t="shared" si="697"/>
        <v>14</v>
      </c>
      <c r="CR144" s="48" t="s">
        <v>1805</v>
      </c>
      <c r="CS144" s="119" t="str">
        <f t="shared" si="698"/>
        <v>16:15:14</v>
      </c>
      <c r="CT144" s="107">
        <f t="shared" si="699"/>
        <v>7.0983796296296253E-2</v>
      </c>
      <c r="CU144" s="366">
        <f t="shared" si="700"/>
        <v>2.6273148148148184E-3</v>
      </c>
      <c r="CV144" s="107">
        <f t="shared" si="701"/>
        <v>7.3611111111111072E-2</v>
      </c>
      <c r="CW144" s="52">
        <f t="shared" si="702"/>
        <v>11.739768465677484</v>
      </c>
      <c r="CX144" s="52">
        <f t="shared" si="703"/>
        <v>11.320754716981133</v>
      </c>
      <c r="CY144" s="58"/>
      <c r="CZ144" s="59">
        <f t="shared" si="711"/>
        <v>12.292982755676967</v>
      </c>
      <c r="DA144" s="421">
        <f t="shared" si="712"/>
        <v>12.790904245869605</v>
      </c>
      <c r="DB144" s="61">
        <f t="shared" si="713"/>
        <v>0.13030092592592613</v>
      </c>
      <c r="DC144" s="61">
        <f t="shared" si="714"/>
        <v>0.13557870370370395</v>
      </c>
      <c r="DD144" s="6"/>
      <c r="DE144" s="63">
        <f t="shared" si="715"/>
        <v>40</v>
      </c>
      <c r="DF144" s="64">
        <f t="shared" si="716"/>
        <v>3.1272222222222221</v>
      </c>
      <c r="DG144" s="64">
        <f t="shared" si="717"/>
        <v>3.2538888888888891</v>
      </c>
      <c r="DH144" s="16">
        <f t="shared" si="718"/>
        <v>80</v>
      </c>
      <c r="DI144" s="16">
        <f t="shared" si="719"/>
        <v>-71.416666666666671</v>
      </c>
      <c r="DJ144" s="65">
        <f t="shared" si="720"/>
        <v>48.583333333333329</v>
      </c>
      <c r="DK144" s="65">
        <f t="shared" si="721"/>
        <v>48.583333333333329</v>
      </c>
      <c r="DL144" s="65">
        <f t="shared" si="722"/>
        <v>48.583333333333329</v>
      </c>
      <c r="DM144" s="65">
        <f t="shared" si="723"/>
        <v>48.583333333333329</v>
      </c>
      <c r="DN144" s="65">
        <f t="shared" si="724"/>
        <v>48.583333333333329</v>
      </c>
      <c r="DO144" s="131">
        <f t="shared" si="725"/>
        <v>48.583333333333329</v>
      </c>
      <c r="DP144" s="65">
        <f t="shared" si="726"/>
        <v>48.583333333333329</v>
      </c>
      <c r="DQ144" s="65">
        <f t="shared" si="727"/>
        <v>48.583333333333329</v>
      </c>
      <c r="DR144" s="134">
        <f t="shared" si="728"/>
        <v>48.583333333333329</v>
      </c>
      <c r="DS144" s="66"/>
    </row>
    <row r="145" spans="1:123" s="67" customFormat="1">
      <c r="A145" s="212">
        <f t="shared" si="710"/>
        <v>26</v>
      </c>
      <c r="B145" s="80">
        <f t="shared" si="729"/>
        <v>40</v>
      </c>
      <c r="C145" s="115">
        <v>393</v>
      </c>
      <c r="D145" s="114" t="s">
        <v>442</v>
      </c>
      <c r="E145" s="114" t="s">
        <v>1157</v>
      </c>
      <c r="F145" s="128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297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  <c r="BI145" s="135"/>
      <c r="BJ145" s="135"/>
      <c r="BK145" s="135"/>
      <c r="BL145" s="311"/>
      <c r="BM145" s="135"/>
      <c r="BN145" s="135"/>
      <c r="BO145" s="135"/>
      <c r="BP145" s="135"/>
      <c r="BQ145" s="135"/>
      <c r="BR145" s="135"/>
      <c r="BS145" s="136">
        <v>0.52083333333333304</v>
      </c>
      <c r="BT145" s="47" t="str">
        <f t="shared" si="677"/>
        <v>14</v>
      </c>
      <c r="BU145" s="47" t="str">
        <f t="shared" si="678"/>
        <v>02</v>
      </c>
      <c r="BV145" s="47" t="str">
        <f t="shared" si="679"/>
        <v>07</v>
      </c>
      <c r="BW145" s="48" t="s">
        <v>1798</v>
      </c>
      <c r="BX145" s="49" t="str">
        <f t="shared" si="680"/>
        <v>14:02:07</v>
      </c>
      <c r="BY145" s="47" t="str">
        <f t="shared" si="681"/>
        <v>14</v>
      </c>
      <c r="BZ145" s="47" t="str">
        <f t="shared" si="682"/>
        <v>07</v>
      </c>
      <c r="CA145" s="47" t="str">
        <f t="shared" si="683"/>
        <v>55</v>
      </c>
      <c r="CB145" s="48" t="s">
        <v>1799</v>
      </c>
      <c r="CC145" s="49" t="str">
        <f t="shared" si="684"/>
        <v>14:07:55</v>
      </c>
      <c r="CD145" s="107">
        <f t="shared" si="685"/>
        <v>6.3969907407407711E-2</v>
      </c>
      <c r="CE145" s="366">
        <f t="shared" si="686"/>
        <v>4.0277777777777413E-3</v>
      </c>
      <c r="CF145" s="107">
        <f t="shared" si="687"/>
        <v>6.7997685185185452E-2</v>
      </c>
      <c r="CG145" s="52">
        <f t="shared" si="688"/>
        <v>13.026958567034558</v>
      </c>
      <c r="CH145" s="52">
        <f t="shared" si="689"/>
        <v>12.25531914893617</v>
      </c>
      <c r="CI145" s="108">
        <f t="shared" si="690"/>
        <v>0.60966435185185186</v>
      </c>
      <c r="CJ145" s="47" t="str">
        <f t="shared" si="691"/>
        <v>16</v>
      </c>
      <c r="CK145" s="47" t="str">
        <f t="shared" si="692"/>
        <v>13</v>
      </c>
      <c r="CL145" s="47" t="str">
        <f t="shared" si="693"/>
        <v>14</v>
      </c>
      <c r="CM145" s="48" t="s">
        <v>1800</v>
      </c>
      <c r="CN145" s="119" t="str">
        <f t="shared" si="694"/>
        <v>16:13:14</v>
      </c>
      <c r="CO145" s="47" t="str">
        <f t="shared" si="695"/>
        <v>16</v>
      </c>
      <c r="CP145" s="47" t="str">
        <f t="shared" si="696"/>
        <v>17</v>
      </c>
      <c r="CQ145" s="47" t="str">
        <f t="shared" si="697"/>
        <v>00</v>
      </c>
      <c r="CR145" s="48" t="s">
        <v>1801</v>
      </c>
      <c r="CS145" s="119" t="str">
        <f t="shared" si="698"/>
        <v>16:17:00</v>
      </c>
      <c r="CT145" s="107">
        <f t="shared" si="699"/>
        <v>6.6192129629629615E-2</v>
      </c>
      <c r="CU145" s="366">
        <f t="shared" si="700"/>
        <v>2.6157407407407796E-3</v>
      </c>
      <c r="CV145" s="107">
        <f t="shared" si="701"/>
        <v>6.8807870370370394E-2</v>
      </c>
      <c r="CW145" s="52">
        <f t="shared" si="702"/>
        <v>12.589613568805735</v>
      </c>
      <c r="CX145" s="52">
        <f t="shared" si="703"/>
        <v>12.111017661900757</v>
      </c>
      <c r="CY145" s="58"/>
      <c r="CZ145" s="59">
        <f t="shared" si="711"/>
        <v>12.18274111675127</v>
      </c>
      <c r="DA145" s="421">
        <f t="shared" si="712"/>
        <v>12.804552729859505</v>
      </c>
      <c r="DB145" s="61">
        <f t="shared" si="713"/>
        <v>0.13016203703703733</v>
      </c>
      <c r="DC145" s="61">
        <f t="shared" si="714"/>
        <v>0.13680555555555585</v>
      </c>
      <c r="DD145" s="6"/>
      <c r="DE145" s="63">
        <f t="shared" si="715"/>
        <v>40</v>
      </c>
      <c r="DF145" s="64">
        <f t="shared" si="716"/>
        <v>3.1238888888888887</v>
      </c>
      <c r="DG145" s="64">
        <f t="shared" si="717"/>
        <v>3.2833333333333332</v>
      </c>
      <c r="DH145" s="16">
        <f t="shared" si="718"/>
        <v>75</v>
      </c>
      <c r="DI145" s="16">
        <f t="shared" si="719"/>
        <v>-73.183333333333337</v>
      </c>
      <c r="DJ145" s="65">
        <f t="shared" si="720"/>
        <v>41.816666666666663</v>
      </c>
      <c r="DK145" s="65">
        <f t="shared" si="721"/>
        <v>41.816666666666663</v>
      </c>
      <c r="DL145" s="65">
        <f t="shared" si="722"/>
        <v>41.816666666666663</v>
      </c>
      <c r="DM145" s="65">
        <f t="shared" si="723"/>
        <v>41.816666666666663</v>
      </c>
      <c r="DN145" s="65">
        <f t="shared" si="724"/>
        <v>41.816666666666663</v>
      </c>
      <c r="DO145" s="131">
        <f t="shared" si="725"/>
        <v>41.816666666666663</v>
      </c>
      <c r="DP145" s="65">
        <f t="shared" si="726"/>
        <v>41.816666666666663</v>
      </c>
      <c r="DQ145" s="65">
        <f t="shared" si="727"/>
        <v>41.816666666666663</v>
      </c>
      <c r="DR145" s="134">
        <f t="shared" si="728"/>
        <v>41.816666666666663</v>
      </c>
      <c r="DS145" s="66"/>
    </row>
    <row r="146" spans="1:123" s="67" customFormat="1">
      <c r="A146" s="212">
        <f t="shared" si="710"/>
        <v>27</v>
      </c>
      <c r="B146" s="80">
        <f t="shared" si="729"/>
        <v>40</v>
      </c>
      <c r="C146" s="115">
        <v>349</v>
      </c>
      <c r="D146" s="114" t="s">
        <v>1872</v>
      </c>
      <c r="E146" s="114" t="s">
        <v>1873</v>
      </c>
      <c r="F146" s="128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298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312"/>
      <c r="BM146" s="137"/>
      <c r="BN146" s="137"/>
      <c r="BO146" s="137"/>
      <c r="BP146" s="137"/>
      <c r="BQ146" s="137"/>
      <c r="BR146" s="137"/>
      <c r="BS146" s="400">
        <v>0.52083333333333304</v>
      </c>
      <c r="BT146" s="47" t="str">
        <f t="shared" si="677"/>
        <v>14</v>
      </c>
      <c r="BU146" s="47" t="str">
        <f t="shared" si="678"/>
        <v>00</v>
      </c>
      <c r="BV146" s="47" t="str">
        <f t="shared" si="679"/>
        <v>16</v>
      </c>
      <c r="BW146" s="48" t="s">
        <v>1874</v>
      </c>
      <c r="BX146" s="49" t="str">
        <f t="shared" si="680"/>
        <v>14:00:16</v>
      </c>
      <c r="BY146" s="47" t="str">
        <f t="shared" si="681"/>
        <v>14</v>
      </c>
      <c r="BZ146" s="47" t="str">
        <f t="shared" si="682"/>
        <v>04</v>
      </c>
      <c r="CA146" s="47" t="str">
        <f t="shared" si="683"/>
        <v>19</v>
      </c>
      <c r="CB146" s="48" t="s">
        <v>1875</v>
      </c>
      <c r="CC146" s="49" t="str">
        <f t="shared" si="684"/>
        <v>14:04:19</v>
      </c>
      <c r="CD146" s="107">
        <f t="shared" si="685"/>
        <v>6.268518518518551E-2</v>
      </c>
      <c r="CE146" s="366">
        <f t="shared" si="686"/>
        <v>2.8124999999999956E-3</v>
      </c>
      <c r="CF146" s="107">
        <f t="shared" si="687"/>
        <v>6.5497685185185506E-2</v>
      </c>
      <c r="CG146" s="52">
        <f t="shared" si="688"/>
        <v>13.29394387001477</v>
      </c>
      <c r="CH146" s="52">
        <f t="shared" si="689"/>
        <v>12.723095953348649</v>
      </c>
      <c r="CI146" s="108">
        <f t="shared" si="690"/>
        <v>0.60716435185185191</v>
      </c>
      <c r="CJ146" s="47" t="str">
        <f t="shared" si="691"/>
        <v>16</v>
      </c>
      <c r="CK146" s="47" t="str">
        <f t="shared" si="692"/>
        <v>15</v>
      </c>
      <c r="CL146" s="47" t="str">
        <f t="shared" si="693"/>
        <v>19</v>
      </c>
      <c r="CM146" s="48" t="s">
        <v>1876</v>
      </c>
      <c r="CN146" s="119" t="str">
        <f t="shared" si="694"/>
        <v>16:15:19</v>
      </c>
      <c r="CO146" s="47" t="str">
        <f t="shared" si="695"/>
        <v>16</v>
      </c>
      <c r="CP146" s="47" t="str">
        <f t="shared" si="696"/>
        <v>18</v>
      </c>
      <c r="CQ146" s="47" t="str">
        <f t="shared" si="697"/>
        <v>15</v>
      </c>
      <c r="CR146" s="48" t="s">
        <v>1877</v>
      </c>
      <c r="CS146" s="119" t="str">
        <f t="shared" si="698"/>
        <v>16:18:15</v>
      </c>
      <c r="CT146" s="107">
        <f t="shared" si="699"/>
        <v>7.0138888888888862E-2</v>
      </c>
      <c r="CU146" s="366">
        <f t="shared" si="700"/>
        <v>2.0370370370370594E-3</v>
      </c>
      <c r="CV146" s="107">
        <f t="shared" si="701"/>
        <v>7.2175925925925921E-2</v>
      </c>
      <c r="CW146" s="52">
        <f t="shared" si="702"/>
        <v>11.881188118811881</v>
      </c>
      <c r="CX146" s="52">
        <f t="shared" si="703"/>
        <v>11.545862732520845</v>
      </c>
      <c r="CY146" s="58"/>
      <c r="CZ146" s="59">
        <f t="shared" si="711"/>
        <v>12.105926860025221</v>
      </c>
      <c r="DA146" s="421">
        <f t="shared" si="712"/>
        <v>12.547926106657373</v>
      </c>
      <c r="DB146" s="61">
        <f t="shared" si="713"/>
        <v>0.13282407407407437</v>
      </c>
      <c r="DC146" s="61">
        <f t="shared" si="714"/>
        <v>0.13767361111111143</v>
      </c>
      <c r="DD146" s="6"/>
      <c r="DE146" s="63">
        <f t="shared" si="715"/>
        <v>40</v>
      </c>
      <c r="DF146" s="64">
        <f t="shared" si="716"/>
        <v>3.1877777777777774</v>
      </c>
      <c r="DG146" s="64">
        <f t="shared" si="717"/>
        <v>3.3041666666666667</v>
      </c>
      <c r="DH146" s="16">
        <f t="shared" si="718"/>
        <v>70</v>
      </c>
      <c r="DI146" s="16">
        <f t="shared" si="719"/>
        <v>-74.433333333333337</v>
      </c>
      <c r="DJ146" s="65">
        <f t="shared" si="720"/>
        <v>40</v>
      </c>
      <c r="DK146" s="65">
        <f t="shared" si="721"/>
        <v>40</v>
      </c>
      <c r="DL146" s="65">
        <f t="shared" si="722"/>
        <v>40</v>
      </c>
      <c r="DM146" s="65">
        <f t="shared" si="723"/>
        <v>40</v>
      </c>
      <c r="DN146" s="65">
        <f t="shared" si="724"/>
        <v>40</v>
      </c>
      <c r="DO146" s="131">
        <f t="shared" si="725"/>
        <v>40</v>
      </c>
      <c r="DP146" s="65">
        <f t="shared" si="726"/>
        <v>40</v>
      </c>
      <c r="DQ146" s="65">
        <f t="shared" si="727"/>
        <v>40</v>
      </c>
      <c r="DR146" s="134">
        <f t="shared" si="728"/>
        <v>40</v>
      </c>
      <c r="DS146" s="66"/>
    </row>
    <row r="147" spans="1:123" s="67" customFormat="1">
      <c r="A147" s="212">
        <f t="shared" si="710"/>
        <v>28</v>
      </c>
      <c r="B147" s="80">
        <f t="shared" si="729"/>
        <v>40</v>
      </c>
      <c r="C147" s="115">
        <v>387</v>
      </c>
      <c r="D147" s="114" t="s">
        <v>1878</v>
      </c>
      <c r="E147" s="114" t="s">
        <v>376</v>
      </c>
      <c r="F147" s="128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298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312"/>
      <c r="BM147" s="137"/>
      <c r="BN147" s="137"/>
      <c r="BO147" s="137"/>
      <c r="BP147" s="137"/>
      <c r="BQ147" s="137"/>
      <c r="BR147" s="137"/>
      <c r="BS147" s="400">
        <v>0.52083333333333304</v>
      </c>
      <c r="BT147" s="47" t="str">
        <f t="shared" si="677"/>
        <v>13</v>
      </c>
      <c r="BU147" s="47" t="str">
        <f t="shared" si="678"/>
        <v>46</v>
      </c>
      <c r="BV147" s="47" t="str">
        <f t="shared" si="679"/>
        <v>24</v>
      </c>
      <c r="BW147" s="48" t="s">
        <v>1879</v>
      </c>
      <c r="BX147" s="49" t="str">
        <f t="shared" si="680"/>
        <v>13:46:24</v>
      </c>
      <c r="BY147" s="47" t="str">
        <f t="shared" si="681"/>
        <v>14</v>
      </c>
      <c r="BZ147" s="47" t="str">
        <f t="shared" si="682"/>
        <v>00</v>
      </c>
      <c r="CA147" s="47" t="str">
        <f t="shared" si="683"/>
        <v>49</v>
      </c>
      <c r="CB147" s="48" t="s">
        <v>1880</v>
      </c>
      <c r="CC147" s="49" t="str">
        <f t="shared" si="684"/>
        <v>14:00:49</v>
      </c>
      <c r="CD147" s="107">
        <f t="shared" si="685"/>
        <v>5.3055555555555856E-2</v>
      </c>
      <c r="CE147" s="366">
        <f t="shared" si="686"/>
        <v>1.0011574074074048E-2</v>
      </c>
      <c r="CF147" s="107">
        <f t="shared" si="687"/>
        <v>6.3067129629629903E-2</v>
      </c>
      <c r="CG147" s="52">
        <f t="shared" si="688"/>
        <v>15.706806282722514</v>
      </c>
      <c r="CH147" s="52">
        <f t="shared" si="689"/>
        <v>13.213433657551846</v>
      </c>
      <c r="CI147" s="108">
        <f t="shared" si="690"/>
        <v>0.60473379629629631</v>
      </c>
      <c r="CJ147" s="47" t="str">
        <f t="shared" si="691"/>
        <v>16</v>
      </c>
      <c r="CK147" s="47" t="str">
        <f t="shared" si="692"/>
        <v>15</v>
      </c>
      <c r="CL147" s="47" t="str">
        <f t="shared" si="693"/>
        <v>14</v>
      </c>
      <c r="CM147" s="48" t="s">
        <v>1805</v>
      </c>
      <c r="CN147" s="119" t="str">
        <f t="shared" si="694"/>
        <v>16:15:14</v>
      </c>
      <c r="CO147" s="47" t="str">
        <f t="shared" si="695"/>
        <v>16</v>
      </c>
      <c r="CP147" s="47" t="str">
        <f t="shared" si="696"/>
        <v>29</v>
      </c>
      <c r="CQ147" s="47" t="str">
        <f t="shared" si="697"/>
        <v>19</v>
      </c>
      <c r="CR147" s="48" t="s">
        <v>1881</v>
      </c>
      <c r="CS147" s="119" t="str">
        <f t="shared" si="698"/>
        <v>16:29:19</v>
      </c>
      <c r="CT147" s="107">
        <f t="shared" si="699"/>
        <v>7.2511574074074048E-2</v>
      </c>
      <c r="CU147" s="366">
        <f t="shared" si="700"/>
        <v>9.7800925925926041E-3</v>
      </c>
      <c r="CV147" s="107">
        <f t="shared" si="701"/>
        <v>8.2291666666666652E-2</v>
      </c>
      <c r="CW147" s="52">
        <f t="shared" si="702"/>
        <v>11.49241819632881</v>
      </c>
      <c r="CX147" s="52">
        <f t="shared" si="703"/>
        <v>10.126582278481012</v>
      </c>
      <c r="CY147" s="58"/>
      <c r="CZ147" s="59">
        <f t="shared" si="711"/>
        <v>11.465881041484195</v>
      </c>
      <c r="DA147" s="421">
        <f t="shared" si="712"/>
        <v>13.273112729283806</v>
      </c>
      <c r="DB147" s="61">
        <f t="shared" si="713"/>
        <v>0.1255671296296299</v>
      </c>
      <c r="DC147" s="61">
        <f t="shared" si="714"/>
        <v>0.14535879629629656</v>
      </c>
      <c r="DD147" s="6"/>
      <c r="DE147" s="63">
        <f t="shared" si="715"/>
        <v>40</v>
      </c>
      <c r="DF147" s="64">
        <f t="shared" si="716"/>
        <v>3.013611111111111</v>
      </c>
      <c r="DG147" s="64">
        <f t="shared" si="717"/>
        <v>3.4886111111111111</v>
      </c>
      <c r="DH147" s="16">
        <f t="shared" si="718"/>
        <v>65</v>
      </c>
      <c r="DI147" s="16">
        <f t="shared" si="719"/>
        <v>-85.5</v>
      </c>
      <c r="DJ147" s="65">
        <f t="shared" si="720"/>
        <v>40</v>
      </c>
      <c r="DK147" s="65">
        <f t="shared" si="721"/>
        <v>40</v>
      </c>
      <c r="DL147" s="65">
        <f t="shared" si="722"/>
        <v>40</v>
      </c>
      <c r="DM147" s="65">
        <f t="shared" si="723"/>
        <v>40</v>
      </c>
      <c r="DN147" s="65">
        <f t="shared" si="724"/>
        <v>40</v>
      </c>
      <c r="DO147" s="131">
        <f t="shared" si="725"/>
        <v>40</v>
      </c>
      <c r="DP147" s="65">
        <f t="shared" si="726"/>
        <v>40</v>
      </c>
      <c r="DQ147" s="65">
        <f t="shared" si="727"/>
        <v>40</v>
      </c>
      <c r="DR147" s="134">
        <f t="shared" si="728"/>
        <v>40</v>
      </c>
      <c r="DS147" s="66"/>
    </row>
    <row r="148" spans="1:123" s="67" customFormat="1">
      <c r="A148" s="212">
        <f t="shared" si="710"/>
        <v>29</v>
      </c>
      <c r="B148" s="80">
        <f t="shared" si="729"/>
        <v>40</v>
      </c>
      <c r="C148" s="115">
        <v>330</v>
      </c>
      <c r="D148" s="114" t="s">
        <v>1882</v>
      </c>
      <c r="E148" s="114" t="s">
        <v>1883</v>
      </c>
      <c r="F148" s="128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298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312"/>
      <c r="BM148" s="137"/>
      <c r="BN148" s="137"/>
      <c r="BO148" s="137"/>
      <c r="BP148" s="137"/>
      <c r="BQ148" s="137"/>
      <c r="BR148" s="137"/>
      <c r="BS148" s="400">
        <v>0.52083333333333304</v>
      </c>
      <c r="BT148" s="47" t="str">
        <f t="shared" si="677"/>
        <v>14</v>
      </c>
      <c r="BU148" s="47" t="str">
        <f t="shared" si="678"/>
        <v>19</v>
      </c>
      <c r="BV148" s="47" t="str">
        <f t="shared" si="679"/>
        <v>32</v>
      </c>
      <c r="BW148" s="48" t="s">
        <v>1884</v>
      </c>
      <c r="BX148" s="49" t="str">
        <f t="shared" si="680"/>
        <v>14:19:32</v>
      </c>
      <c r="BY148" s="47" t="str">
        <f t="shared" si="681"/>
        <v>14</v>
      </c>
      <c r="BZ148" s="47" t="str">
        <f t="shared" si="682"/>
        <v>28</v>
      </c>
      <c r="CA148" s="47" t="str">
        <f t="shared" si="683"/>
        <v>10</v>
      </c>
      <c r="CB148" s="48" t="s">
        <v>1885</v>
      </c>
      <c r="CC148" s="49" t="str">
        <f t="shared" si="684"/>
        <v>14:28:10</v>
      </c>
      <c r="CD148" s="107">
        <f t="shared" si="685"/>
        <v>7.6064814814815085E-2</v>
      </c>
      <c r="CE148" s="366">
        <f t="shared" si="686"/>
        <v>5.9953703703704564E-3</v>
      </c>
      <c r="CF148" s="107">
        <f t="shared" si="687"/>
        <v>8.2060185185185541E-2</v>
      </c>
      <c r="CG148" s="52">
        <f t="shared" si="688"/>
        <v>10.955569080949482</v>
      </c>
      <c r="CH148" s="52">
        <f t="shared" si="689"/>
        <v>10.155148095909732</v>
      </c>
      <c r="CI148" s="108">
        <f t="shared" si="690"/>
        <v>0.62372685185185195</v>
      </c>
      <c r="CJ148" s="47" t="str">
        <f t="shared" si="691"/>
        <v>16</v>
      </c>
      <c r="CK148" s="47" t="str">
        <f t="shared" si="692"/>
        <v>31</v>
      </c>
      <c r="CL148" s="47" t="str">
        <f t="shared" si="693"/>
        <v>35</v>
      </c>
      <c r="CM148" s="48" t="s">
        <v>1886</v>
      </c>
      <c r="CN148" s="119" t="str">
        <f t="shared" si="694"/>
        <v>16:31:35</v>
      </c>
      <c r="CO148" s="47" t="str">
        <f t="shared" si="695"/>
        <v>16</v>
      </c>
      <c r="CP148" s="47" t="str">
        <f t="shared" si="696"/>
        <v>42</v>
      </c>
      <c r="CQ148" s="47" t="str">
        <f t="shared" si="697"/>
        <v>37</v>
      </c>
      <c r="CR148" s="48" t="s">
        <v>1887</v>
      </c>
      <c r="CS148" s="119" t="str">
        <f t="shared" si="698"/>
        <v>16:42:37</v>
      </c>
      <c r="CT148" s="107">
        <f t="shared" si="699"/>
        <v>6.4872685185185075E-2</v>
      </c>
      <c r="CU148" s="366">
        <f t="shared" si="700"/>
        <v>7.6620370370369395E-3</v>
      </c>
      <c r="CV148" s="107">
        <f t="shared" si="701"/>
        <v>7.2534722222222014E-2</v>
      </c>
      <c r="CW148" s="52">
        <f t="shared" si="702"/>
        <v>12.845673505798395</v>
      </c>
      <c r="CX148" s="52">
        <f t="shared" si="703"/>
        <v>11.488750598372427</v>
      </c>
      <c r="CY148" s="346"/>
      <c r="CZ148" s="59">
        <f t="shared" si="711"/>
        <v>10.780863966459535</v>
      </c>
      <c r="DA148" s="421">
        <f t="shared" si="712"/>
        <v>11.825572801182558</v>
      </c>
      <c r="DB148" s="61">
        <f t="shared" si="713"/>
        <v>0.14093750000000016</v>
      </c>
      <c r="DC148" s="61">
        <f t="shared" si="714"/>
        <v>0.15459490740740756</v>
      </c>
      <c r="DD148" s="6"/>
      <c r="DE148" s="63">
        <f t="shared" si="715"/>
        <v>40</v>
      </c>
      <c r="DF148" s="64">
        <f t="shared" si="716"/>
        <v>3.3824999999999998</v>
      </c>
      <c r="DG148" s="64">
        <f t="shared" si="717"/>
        <v>3.7102777777777778</v>
      </c>
      <c r="DH148" s="16">
        <f t="shared" si="718"/>
        <v>60</v>
      </c>
      <c r="DI148" s="16">
        <f t="shared" si="719"/>
        <v>-98.8</v>
      </c>
      <c r="DJ148" s="65">
        <f t="shared" si="720"/>
        <v>40</v>
      </c>
      <c r="DK148" s="65">
        <f t="shared" si="721"/>
        <v>40</v>
      </c>
      <c r="DL148" s="65">
        <f t="shared" si="722"/>
        <v>40</v>
      </c>
      <c r="DM148" s="65">
        <f t="shared" si="723"/>
        <v>40</v>
      </c>
      <c r="DN148" s="65">
        <f t="shared" si="724"/>
        <v>40</v>
      </c>
      <c r="DO148" s="131">
        <f t="shared" si="725"/>
        <v>40</v>
      </c>
      <c r="DP148" s="65">
        <f t="shared" si="726"/>
        <v>40</v>
      </c>
      <c r="DQ148" s="65">
        <f t="shared" si="727"/>
        <v>40</v>
      </c>
      <c r="DR148" s="134">
        <v>40</v>
      </c>
      <c r="DS148" s="66"/>
    </row>
    <row r="149" spans="1:123" s="67" customFormat="1">
      <c r="A149" s="212">
        <f t="shared" si="710"/>
        <v>30</v>
      </c>
      <c r="B149" s="80">
        <f t="shared" si="729"/>
        <v>40</v>
      </c>
      <c r="C149" s="624">
        <v>365</v>
      </c>
      <c r="D149" s="114" t="s">
        <v>1888</v>
      </c>
      <c r="E149" s="114" t="s">
        <v>1889</v>
      </c>
      <c r="F149" s="626"/>
      <c r="G149" s="377"/>
      <c r="H149" s="377"/>
      <c r="I149" s="377"/>
      <c r="J149" s="377"/>
      <c r="K149" s="377"/>
      <c r="L149" s="377"/>
      <c r="M149" s="377"/>
      <c r="N149" s="377"/>
      <c r="O149" s="377"/>
      <c r="P149" s="377"/>
      <c r="Q149" s="377"/>
      <c r="R149" s="377"/>
      <c r="S149" s="377"/>
      <c r="T149" s="377"/>
      <c r="U149" s="377"/>
      <c r="V149" s="377"/>
      <c r="W149" s="377"/>
      <c r="X149" s="377"/>
      <c r="Y149" s="377"/>
      <c r="Z149" s="377"/>
      <c r="AA149" s="377"/>
      <c r="AB149" s="377"/>
      <c r="AC149" s="377"/>
      <c r="AD149" s="377"/>
      <c r="AE149" s="377"/>
      <c r="AF149" s="378"/>
      <c r="AG149" s="377"/>
      <c r="AH149" s="377"/>
      <c r="AI149" s="377"/>
      <c r="AJ149" s="377"/>
      <c r="AK149" s="377"/>
      <c r="AL149" s="377"/>
      <c r="AM149" s="377"/>
      <c r="AN149" s="377"/>
      <c r="AO149" s="377"/>
      <c r="AP149" s="377"/>
      <c r="AQ149" s="377"/>
      <c r="AR149" s="377"/>
      <c r="AS149" s="377"/>
      <c r="AT149" s="377"/>
      <c r="AU149" s="377"/>
      <c r="AV149" s="377"/>
      <c r="AW149" s="377"/>
      <c r="AX149" s="377"/>
      <c r="AY149" s="377"/>
      <c r="AZ149" s="377"/>
      <c r="BA149" s="377"/>
      <c r="BB149" s="377"/>
      <c r="BC149" s="377"/>
      <c r="BD149" s="377"/>
      <c r="BE149" s="377"/>
      <c r="BF149" s="377"/>
      <c r="BG149" s="377"/>
      <c r="BH149" s="377"/>
      <c r="BI149" s="377"/>
      <c r="BJ149" s="377"/>
      <c r="BK149" s="377"/>
      <c r="BL149" s="379"/>
      <c r="BM149" s="377"/>
      <c r="BN149" s="377"/>
      <c r="BO149" s="377"/>
      <c r="BP149" s="377"/>
      <c r="BQ149" s="377"/>
      <c r="BR149" s="377"/>
      <c r="BS149" s="136">
        <v>0.52083333333333304</v>
      </c>
      <c r="BT149" s="47" t="str">
        <f t="shared" si="677"/>
        <v>14</v>
      </c>
      <c r="BU149" s="47" t="str">
        <f t="shared" si="678"/>
        <v>05</v>
      </c>
      <c r="BV149" s="47" t="str">
        <f t="shared" si="679"/>
        <v>57</v>
      </c>
      <c r="BW149" s="48" t="s">
        <v>2044</v>
      </c>
      <c r="BX149" s="49" t="str">
        <f t="shared" si="680"/>
        <v>14:05:57</v>
      </c>
      <c r="BY149" s="47" t="str">
        <f t="shared" si="681"/>
        <v>14</v>
      </c>
      <c r="BZ149" s="47" t="str">
        <f t="shared" si="682"/>
        <v>25</v>
      </c>
      <c r="CA149" s="47" t="str">
        <f t="shared" si="683"/>
        <v>57</v>
      </c>
      <c r="CB149" s="48" t="s">
        <v>1891</v>
      </c>
      <c r="CC149" s="49" t="str">
        <f t="shared" si="684"/>
        <v>14:25:57</v>
      </c>
      <c r="CD149" s="107">
        <f t="shared" si="685"/>
        <v>6.6631944444444757E-2</v>
      </c>
      <c r="CE149" s="366">
        <f t="shared" si="686"/>
        <v>1.388888888888884E-2</v>
      </c>
      <c r="CF149" s="107">
        <f t="shared" si="687"/>
        <v>8.0520833333333597E-2</v>
      </c>
      <c r="CG149" s="52">
        <f t="shared" si="688"/>
        <v>12.506513809275663</v>
      </c>
      <c r="CH149" s="52">
        <f t="shared" si="689"/>
        <v>10.34928848641656</v>
      </c>
      <c r="CI149" s="108">
        <f t="shared" si="690"/>
        <v>0.6221875</v>
      </c>
      <c r="CJ149" s="47" t="str">
        <f t="shared" si="691"/>
        <v>16</v>
      </c>
      <c r="CK149" s="47" t="str">
        <f t="shared" si="692"/>
        <v>38</v>
      </c>
      <c r="CL149" s="47" t="str">
        <f t="shared" si="693"/>
        <v>30</v>
      </c>
      <c r="CM149" s="48" t="s">
        <v>1892</v>
      </c>
      <c r="CN149" s="119" t="str">
        <f t="shared" si="694"/>
        <v>16:38:30</v>
      </c>
      <c r="CO149" s="47" t="str">
        <f t="shared" si="695"/>
        <v>16</v>
      </c>
      <c r="CP149" s="47" t="str">
        <f t="shared" si="696"/>
        <v>54</v>
      </c>
      <c r="CQ149" s="47" t="str">
        <f t="shared" si="697"/>
        <v>36</v>
      </c>
      <c r="CR149" s="48" t="s">
        <v>1893</v>
      </c>
      <c r="CS149" s="119" t="str">
        <f t="shared" si="698"/>
        <v>16:54:36</v>
      </c>
      <c r="CT149" s="107">
        <f t="shared" si="699"/>
        <v>7.1215277777777697E-2</v>
      </c>
      <c r="CU149" s="366">
        <f t="shared" si="700"/>
        <v>1.1180555555555638E-2</v>
      </c>
      <c r="CV149" s="107">
        <f t="shared" si="701"/>
        <v>8.2395833333333335E-2</v>
      </c>
      <c r="CW149" s="52">
        <f t="shared" si="702"/>
        <v>11.701608971233544</v>
      </c>
      <c r="CX149" s="52">
        <f t="shared" si="703"/>
        <v>10.11378002528445</v>
      </c>
      <c r="CY149" s="58"/>
      <c r="CZ149" s="59">
        <f t="shared" si="711"/>
        <v>10.230179028132993</v>
      </c>
      <c r="DA149" s="421">
        <f t="shared" si="712"/>
        <v>12.090680100755668</v>
      </c>
      <c r="DB149" s="61">
        <f t="shared" si="713"/>
        <v>0.13784722222222245</v>
      </c>
      <c r="DC149" s="61">
        <f t="shared" si="714"/>
        <v>0.16291666666666693</v>
      </c>
      <c r="DD149" s="6"/>
      <c r="DE149" s="63">
        <v>40</v>
      </c>
      <c r="DF149" s="64">
        <f t="shared" si="716"/>
        <v>3.3083333333333331</v>
      </c>
      <c r="DG149" s="64">
        <f t="shared" si="717"/>
        <v>3.9099999999999997</v>
      </c>
      <c r="DH149" s="16">
        <f t="shared" si="718"/>
        <v>55</v>
      </c>
      <c r="DI149" s="16">
        <f t="shared" ref="DI149" si="730">-(SECOND(CS149-$CS$160)/60+MINUTE(CS149-$CS$160)+HOUR(CS149-$CS$160)*60)</f>
        <v>-140.73333333333335</v>
      </c>
      <c r="DJ149" s="65">
        <f t="shared" si="720"/>
        <v>40</v>
      </c>
      <c r="DK149" s="65">
        <f t="shared" ref="DK149" si="731">IF(BX149&gt;$DE$159,0,DJ149)</f>
        <v>40</v>
      </c>
      <c r="DL149" s="65">
        <f t="shared" si="722"/>
        <v>40</v>
      </c>
      <c r="DM149" s="65">
        <f t="shared" si="723"/>
        <v>40</v>
      </c>
      <c r="DN149" s="65">
        <f t="shared" si="724"/>
        <v>40</v>
      </c>
      <c r="DO149" s="65">
        <f t="shared" ref="DO149" si="732">IF((BO149&gt;$DN$3),0,DK149)</f>
        <v>40</v>
      </c>
      <c r="DP149" s="65">
        <f t="shared" si="726"/>
        <v>40</v>
      </c>
      <c r="DQ149" s="65">
        <f t="shared" si="727"/>
        <v>40</v>
      </c>
      <c r="DR149" s="134">
        <f t="shared" ref="DR149" si="733">DL149*DM149*DN149*DO149*DP149*DQ149/DL149/DM149/DN149/DP149/DQ149</f>
        <v>40</v>
      </c>
      <c r="DS149" s="66"/>
    </row>
    <row r="150" spans="1:123" s="67" customFormat="1">
      <c r="A150" s="417">
        <f t="shared" si="710"/>
        <v>31</v>
      </c>
      <c r="B150" s="357">
        <f t="shared" si="729"/>
        <v>40</v>
      </c>
      <c r="C150" s="374">
        <v>333</v>
      </c>
      <c r="D150" s="375" t="s">
        <v>1228</v>
      </c>
      <c r="E150" s="375" t="s">
        <v>1229</v>
      </c>
      <c r="F150" s="376" t="s">
        <v>49</v>
      </c>
      <c r="G150" s="377"/>
      <c r="H150" s="377"/>
      <c r="I150" s="377"/>
      <c r="J150" s="377"/>
      <c r="K150" s="377"/>
      <c r="L150" s="377"/>
      <c r="M150" s="377"/>
      <c r="N150" s="377"/>
      <c r="O150" s="377"/>
      <c r="P150" s="377"/>
      <c r="Q150" s="377"/>
      <c r="R150" s="377"/>
      <c r="S150" s="377"/>
      <c r="T150" s="377"/>
      <c r="U150" s="377"/>
      <c r="V150" s="377"/>
      <c r="W150" s="377"/>
      <c r="X150" s="377"/>
      <c r="Y150" s="377"/>
      <c r="Z150" s="377"/>
      <c r="AA150" s="377"/>
      <c r="AB150" s="377"/>
      <c r="AC150" s="377"/>
      <c r="AD150" s="377"/>
      <c r="AE150" s="377"/>
      <c r="AF150" s="378"/>
      <c r="AG150" s="377"/>
      <c r="AH150" s="377"/>
      <c r="AI150" s="377"/>
      <c r="AJ150" s="377"/>
      <c r="AK150" s="377"/>
      <c r="AL150" s="377"/>
      <c r="AM150" s="377"/>
      <c r="AN150" s="377"/>
      <c r="AO150" s="377"/>
      <c r="AP150" s="377"/>
      <c r="AQ150" s="377"/>
      <c r="AR150" s="377"/>
      <c r="AS150" s="377"/>
      <c r="AT150" s="377"/>
      <c r="AU150" s="377"/>
      <c r="AV150" s="377"/>
      <c r="AW150" s="377"/>
      <c r="AX150" s="377"/>
      <c r="AY150" s="377"/>
      <c r="AZ150" s="377"/>
      <c r="BA150" s="377"/>
      <c r="BB150" s="377"/>
      <c r="BC150" s="377"/>
      <c r="BD150" s="377"/>
      <c r="BE150" s="377"/>
      <c r="BF150" s="377"/>
      <c r="BG150" s="377"/>
      <c r="BH150" s="377"/>
      <c r="BI150" s="377"/>
      <c r="BJ150" s="377"/>
      <c r="BK150" s="377"/>
      <c r="BL150" s="379"/>
      <c r="BM150" s="377"/>
      <c r="BN150" s="377"/>
      <c r="BO150" s="377"/>
      <c r="BP150" s="377"/>
      <c r="BQ150" s="377"/>
      <c r="BR150" s="377"/>
      <c r="BS150" s="380">
        <v>0.52083333333333304</v>
      </c>
      <c r="BT150" s="337" t="str">
        <f t="shared" ref="BT150" si="734">LEFT(BW150,2)</f>
        <v>13</v>
      </c>
      <c r="BU150" s="337" t="str">
        <f t="shared" ref="BU150" si="735">MID(BW150,3,2)</f>
        <v>55</v>
      </c>
      <c r="BV150" s="337" t="str">
        <f t="shared" ref="BV150" si="736">RIGHT(BW150,2)</f>
        <v>47</v>
      </c>
      <c r="BW150" s="338" t="s">
        <v>1907</v>
      </c>
      <c r="BX150" s="339" t="str">
        <f t="shared" ref="BX150" si="737">CONCATENATE(BT150&amp;":"&amp;BU150&amp;":"&amp;BV150)</f>
        <v>13:55:47</v>
      </c>
      <c r="BY150" s="337" t="str">
        <f t="shared" ref="BY150" si="738">LEFT(CB150,2)</f>
        <v>14</v>
      </c>
      <c r="BZ150" s="337" t="str">
        <f t="shared" ref="BZ150" si="739">MID(CB150,3,2)</f>
        <v>00</v>
      </c>
      <c r="CA150" s="337" t="str">
        <f t="shared" ref="CA150" si="740">RIGHT(CB150,2)</f>
        <v>24</v>
      </c>
      <c r="CB150" s="338" t="s">
        <v>1650</v>
      </c>
      <c r="CC150" s="339" t="str">
        <f t="shared" ref="CC150" si="741">CONCATENATE(BY150&amp;":"&amp;BZ150&amp;":"&amp;CA150)</f>
        <v>14:00:24</v>
      </c>
      <c r="CD150" s="366">
        <f t="shared" ref="CD150" si="742">BX150-BS150</f>
        <v>5.9571759259259616E-2</v>
      </c>
      <c r="CE150" s="366">
        <f t="shared" ref="CE150" si="743">CC150-BX150</f>
        <v>3.2060185185184276E-3</v>
      </c>
      <c r="CF150" s="366">
        <f t="shared" ref="CF150" si="744">CC150-BX150+CD150</f>
        <v>6.2777777777778043E-2</v>
      </c>
      <c r="CG150" s="341">
        <f t="shared" ref="CG150" si="745">$BS$3/(MINUTE(CD150)/60+HOUR(CD150)+SECOND(CD150)/3600)</f>
        <v>13.988731299786282</v>
      </c>
      <c r="CH150" s="341">
        <f t="shared" ref="CH150" si="746">$BS$3/(MINUTE(CF150)/60+HOUR(CF150)+SECOND(CF150)/3600)</f>
        <v>13.274336283185841</v>
      </c>
      <c r="CI150" s="323">
        <f t="shared" ref="CI150" si="747">CC150+"0:30"</f>
        <v>0.60444444444444445</v>
      </c>
      <c r="CJ150" s="337" t="str">
        <f t="shared" ref="CJ150" si="748">LEFT(CM150,2)</f>
        <v>16</v>
      </c>
      <c r="CK150" s="337" t="str">
        <f t="shared" ref="CK150" si="749">MID(CM150,3,2)</f>
        <v>11</v>
      </c>
      <c r="CL150" s="337" t="str">
        <f t="shared" ref="CL150" si="750">RIGHT(CM150,2)</f>
        <v>23</v>
      </c>
      <c r="CM150" s="338" t="s">
        <v>1651</v>
      </c>
      <c r="CN150" s="381" t="str">
        <f t="shared" ref="CN150" si="751">CONCATENATE(CJ150&amp;":"&amp;CK150&amp;":"&amp;CL150)</f>
        <v>16:11:23</v>
      </c>
      <c r="CO150" s="337" t="str">
        <f t="shared" ref="CO150" si="752">LEFT(CR150,2)</f>
        <v>16</v>
      </c>
      <c r="CP150" s="337" t="str">
        <f t="shared" ref="CP150" si="753">MID(CR150,3,2)</f>
        <v>15</v>
      </c>
      <c r="CQ150" s="337" t="str">
        <f t="shared" ref="CQ150" si="754">RIGHT(CR150,2)</f>
        <v>26</v>
      </c>
      <c r="CR150" s="338" t="s">
        <v>1652</v>
      </c>
      <c r="CS150" s="381" t="str">
        <f t="shared" ref="CS150" si="755">CONCATENATE(CO150&amp;":"&amp;CP150&amp;":"&amp;CQ150)</f>
        <v>16:15:26</v>
      </c>
      <c r="CT150" s="366">
        <f t="shared" ref="CT150" si="756">CN150-CI150</f>
        <v>7.0127314814814823E-2</v>
      </c>
      <c r="CU150" s="366">
        <f t="shared" si="700"/>
        <v>2.8124999999999956E-3</v>
      </c>
      <c r="CV150" s="366">
        <f t="shared" si="701"/>
        <v>7.2939814814814818E-2</v>
      </c>
      <c r="CW150" s="341">
        <f t="shared" si="702"/>
        <v>11.883149034494142</v>
      </c>
      <c r="CX150" s="341">
        <f t="shared" si="703"/>
        <v>11.424944462075532</v>
      </c>
      <c r="CY150" s="346"/>
      <c r="CZ150" s="356">
        <f t="shared" si="711"/>
        <v>12.280402524304964</v>
      </c>
      <c r="DA150" s="368">
        <f t="shared" si="712"/>
        <v>12.850258789933962</v>
      </c>
      <c r="DB150" s="348">
        <f t="shared" si="713"/>
        <v>0.12969907407407444</v>
      </c>
      <c r="DC150" s="348">
        <f t="shared" si="714"/>
        <v>0.13571759259259286</v>
      </c>
      <c r="DD150" s="373"/>
      <c r="DE150" s="350"/>
      <c r="DF150" s="351"/>
      <c r="DG150" s="351"/>
      <c r="DH150" s="352"/>
      <c r="DI150" s="352"/>
      <c r="DJ150" s="353"/>
      <c r="DK150" s="353"/>
      <c r="DL150" s="353"/>
      <c r="DM150" s="353"/>
      <c r="DN150" s="353"/>
      <c r="DO150" s="386"/>
      <c r="DP150" s="353"/>
      <c r="DQ150" s="353"/>
      <c r="DR150" s="354"/>
      <c r="DS150" s="66"/>
    </row>
    <row r="151" spans="1:123" s="355" customFormat="1">
      <c r="A151" s="417">
        <f t="shared" si="710"/>
        <v>32</v>
      </c>
      <c r="B151" s="357">
        <f t="shared" si="729"/>
        <v>40</v>
      </c>
      <c r="C151" s="374">
        <v>347</v>
      </c>
      <c r="D151" s="375" t="s">
        <v>1218</v>
      </c>
      <c r="E151" s="375" t="s">
        <v>1219</v>
      </c>
      <c r="F151" s="376" t="s">
        <v>1142</v>
      </c>
      <c r="G151" s="377"/>
      <c r="H151" s="377"/>
      <c r="I151" s="377"/>
      <c r="J151" s="377"/>
      <c r="K151" s="377"/>
      <c r="L151" s="377"/>
      <c r="M151" s="377"/>
      <c r="N151" s="377"/>
      <c r="O151" s="377"/>
      <c r="P151" s="377"/>
      <c r="Q151" s="377"/>
      <c r="R151" s="377"/>
      <c r="S151" s="377"/>
      <c r="T151" s="377"/>
      <c r="U151" s="377"/>
      <c r="V151" s="377"/>
      <c r="W151" s="377"/>
      <c r="X151" s="377"/>
      <c r="Y151" s="377"/>
      <c r="Z151" s="377"/>
      <c r="AA151" s="377"/>
      <c r="AB151" s="377"/>
      <c r="AC151" s="377"/>
      <c r="AD151" s="377"/>
      <c r="AE151" s="377"/>
      <c r="AF151" s="378"/>
      <c r="AG151" s="377"/>
      <c r="AH151" s="377"/>
      <c r="AI151" s="377"/>
      <c r="AJ151" s="377"/>
      <c r="AK151" s="377"/>
      <c r="AL151" s="377"/>
      <c r="AM151" s="377"/>
      <c r="AN151" s="377"/>
      <c r="AO151" s="377"/>
      <c r="AP151" s="377"/>
      <c r="AQ151" s="377"/>
      <c r="AR151" s="377"/>
      <c r="AS151" s="377"/>
      <c r="AT151" s="377"/>
      <c r="AU151" s="377"/>
      <c r="AV151" s="377"/>
      <c r="AW151" s="377"/>
      <c r="AX151" s="377"/>
      <c r="AY151" s="377"/>
      <c r="AZ151" s="377"/>
      <c r="BA151" s="377"/>
      <c r="BB151" s="377"/>
      <c r="BC151" s="377"/>
      <c r="BD151" s="377"/>
      <c r="BE151" s="377"/>
      <c r="BF151" s="377"/>
      <c r="BG151" s="377"/>
      <c r="BH151" s="377"/>
      <c r="BI151" s="377"/>
      <c r="BJ151" s="377"/>
      <c r="BK151" s="377"/>
      <c r="BL151" s="379"/>
      <c r="BM151" s="377"/>
      <c r="BN151" s="377"/>
      <c r="BO151" s="377"/>
      <c r="BP151" s="377"/>
      <c r="BQ151" s="377"/>
      <c r="BR151" s="377"/>
      <c r="BS151" s="380">
        <v>0.52083333333333337</v>
      </c>
      <c r="BT151" s="337" t="str">
        <f t="shared" ref="BT151:BT157" si="757">LEFT(BW151,2)</f>
        <v/>
      </c>
      <c r="BU151" s="337" t="str">
        <f t="shared" ref="BU151:BU157" si="758">MID(BW151,3,2)</f>
        <v/>
      </c>
      <c r="BV151" s="337" t="str">
        <f t="shared" ref="BV151:BV157" si="759">RIGHT(BW151,2)</f>
        <v/>
      </c>
      <c r="BW151" s="338"/>
      <c r="BX151" s="339"/>
      <c r="BY151" s="337"/>
      <c r="BZ151" s="337"/>
      <c r="CA151" s="337"/>
      <c r="CB151" s="338"/>
      <c r="CC151" s="339"/>
      <c r="CD151" s="366"/>
      <c r="CE151" s="366"/>
      <c r="CF151" s="366"/>
      <c r="CG151" s="341"/>
      <c r="CH151" s="341"/>
      <c r="CI151" s="323"/>
      <c r="CJ151" s="337"/>
      <c r="CK151" s="337"/>
      <c r="CL151" s="337"/>
      <c r="CM151" s="338"/>
      <c r="CN151" s="381"/>
      <c r="CO151" s="337"/>
      <c r="CP151" s="337"/>
      <c r="CQ151" s="337"/>
      <c r="CR151" s="338"/>
      <c r="CS151" s="381"/>
      <c r="CT151" s="366"/>
      <c r="CU151" s="366"/>
      <c r="CV151" s="366"/>
      <c r="CW151" s="341"/>
      <c r="CX151" s="341"/>
      <c r="CY151" s="346"/>
      <c r="CZ151" s="356"/>
      <c r="DA151" s="368"/>
      <c r="DB151" s="348"/>
      <c r="DC151" s="348"/>
      <c r="DD151" s="373"/>
      <c r="DE151" s="350"/>
      <c r="DF151" s="351"/>
      <c r="DG151" s="351"/>
      <c r="DH151" s="352"/>
      <c r="DI151" s="352"/>
      <c r="DJ151" s="353"/>
      <c r="DK151" s="353"/>
      <c r="DL151" s="353"/>
      <c r="DM151" s="353"/>
      <c r="DN151" s="353"/>
      <c r="DO151" s="386"/>
      <c r="DP151" s="353"/>
      <c r="DQ151" s="353"/>
      <c r="DR151" s="354"/>
    </row>
    <row r="152" spans="1:123" s="355" customFormat="1">
      <c r="A152" s="417">
        <f t="shared" si="710"/>
        <v>33</v>
      </c>
      <c r="B152" s="357">
        <f t="shared" si="729"/>
        <v>40</v>
      </c>
      <c r="C152" s="374">
        <v>343</v>
      </c>
      <c r="D152" s="375" t="s">
        <v>1223</v>
      </c>
      <c r="E152" s="375" t="s">
        <v>318</v>
      </c>
      <c r="F152" s="376" t="s">
        <v>49</v>
      </c>
      <c r="G152" s="377"/>
      <c r="H152" s="377"/>
      <c r="I152" s="377"/>
      <c r="J152" s="377"/>
      <c r="K152" s="377"/>
      <c r="L152" s="377"/>
      <c r="M152" s="377"/>
      <c r="N152" s="377"/>
      <c r="O152" s="377"/>
      <c r="P152" s="377"/>
      <c r="Q152" s="377"/>
      <c r="R152" s="377"/>
      <c r="S152" s="377"/>
      <c r="T152" s="377"/>
      <c r="U152" s="377"/>
      <c r="V152" s="377"/>
      <c r="W152" s="377"/>
      <c r="X152" s="377"/>
      <c r="Y152" s="377"/>
      <c r="Z152" s="377"/>
      <c r="AA152" s="377"/>
      <c r="AB152" s="377"/>
      <c r="AC152" s="377"/>
      <c r="AD152" s="377"/>
      <c r="AE152" s="377"/>
      <c r="AF152" s="378"/>
      <c r="AG152" s="377"/>
      <c r="AH152" s="377"/>
      <c r="AI152" s="377"/>
      <c r="AJ152" s="377"/>
      <c r="AK152" s="377"/>
      <c r="AL152" s="377"/>
      <c r="AM152" s="377"/>
      <c r="AN152" s="377"/>
      <c r="AO152" s="377"/>
      <c r="AP152" s="377"/>
      <c r="AQ152" s="377"/>
      <c r="AR152" s="377"/>
      <c r="AS152" s="377"/>
      <c r="AT152" s="377"/>
      <c r="AU152" s="377"/>
      <c r="AV152" s="377"/>
      <c r="AW152" s="377"/>
      <c r="AX152" s="377"/>
      <c r="AY152" s="377"/>
      <c r="AZ152" s="377"/>
      <c r="BA152" s="377"/>
      <c r="BB152" s="377"/>
      <c r="BC152" s="377"/>
      <c r="BD152" s="377"/>
      <c r="BE152" s="377"/>
      <c r="BF152" s="377"/>
      <c r="BG152" s="377"/>
      <c r="BH152" s="377"/>
      <c r="BI152" s="377"/>
      <c r="BJ152" s="377"/>
      <c r="BK152" s="377"/>
      <c r="BL152" s="379"/>
      <c r="BM152" s="377"/>
      <c r="BN152" s="377"/>
      <c r="BO152" s="377"/>
      <c r="BP152" s="377"/>
      <c r="BQ152" s="377"/>
      <c r="BR152" s="377"/>
      <c r="BS152" s="380">
        <v>0.52083333333333304</v>
      </c>
      <c r="BT152" s="337" t="str">
        <f t="shared" si="757"/>
        <v/>
      </c>
      <c r="BU152" s="337" t="str">
        <f t="shared" si="758"/>
        <v/>
      </c>
      <c r="BV152" s="337" t="str">
        <f t="shared" si="759"/>
        <v/>
      </c>
      <c r="BW152" s="338"/>
      <c r="BX152" s="339"/>
      <c r="BY152" s="337"/>
      <c r="BZ152" s="337"/>
      <c r="CA152" s="337"/>
      <c r="CB152" s="338"/>
      <c r="CC152" s="339"/>
      <c r="CD152" s="366"/>
      <c r="CE152" s="366"/>
      <c r="CF152" s="366"/>
      <c r="CG152" s="341"/>
      <c r="CH152" s="341"/>
      <c r="CI152" s="323"/>
      <c r="CJ152" s="337"/>
      <c r="CK152" s="337"/>
      <c r="CL152" s="337"/>
      <c r="CM152" s="338"/>
      <c r="CN152" s="381"/>
      <c r="CO152" s="337"/>
      <c r="CP152" s="337"/>
      <c r="CQ152" s="337"/>
      <c r="CR152" s="338"/>
      <c r="CS152" s="381"/>
      <c r="CT152" s="366"/>
      <c r="CU152" s="366"/>
      <c r="CV152" s="366"/>
      <c r="CW152" s="341"/>
      <c r="CX152" s="341"/>
      <c r="CY152" s="346"/>
      <c r="CZ152" s="356"/>
      <c r="DA152" s="368"/>
      <c r="DB152" s="348"/>
      <c r="DC152" s="348"/>
      <c r="DD152" s="373"/>
      <c r="DE152" s="350"/>
      <c r="DF152" s="351"/>
      <c r="DG152" s="351"/>
      <c r="DH152" s="352"/>
      <c r="DI152" s="352"/>
      <c r="DJ152" s="353"/>
      <c r="DK152" s="353"/>
      <c r="DL152" s="353"/>
      <c r="DM152" s="353"/>
      <c r="DN152" s="353"/>
      <c r="DO152" s="386"/>
      <c r="DP152" s="353"/>
      <c r="DQ152" s="353"/>
      <c r="DR152" s="354"/>
    </row>
    <row r="153" spans="1:123" s="355" customFormat="1">
      <c r="A153" s="417">
        <f t="shared" si="710"/>
        <v>34</v>
      </c>
      <c r="B153" s="357">
        <f t="shared" si="729"/>
        <v>40</v>
      </c>
      <c r="C153" s="374">
        <v>488</v>
      </c>
      <c r="D153" s="375" t="s">
        <v>1232</v>
      </c>
      <c r="E153" s="375" t="s">
        <v>1157</v>
      </c>
      <c r="F153" s="376" t="s">
        <v>49</v>
      </c>
      <c r="G153" s="377"/>
      <c r="H153" s="377"/>
      <c r="I153" s="377"/>
      <c r="J153" s="377"/>
      <c r="K153" s="377"/>
      <c r="L153" s="377"/>
      <c r="M153" s="377"/>
      <c r="N153" s="377"/>
      <c r="O153" s="377"/>
      <c r="P153" s="377"/>
      <c r="Q153" s="377"/>
      <c r="R153" s="377"/>
      <c r="S153" s="377"/>
      <c r="T153" s="377"/>
      <c r="U153" s="377"/>
      <c r="V153" s="377"/>
      <c r="W153" s="377"/>
      <c r="X153" s="377"/>
      <c r="Y153" s="377"/>
      <c r="Z153" s="377"/>
      <c r="AA153" s="377"/>
      <c r="AB153" s="377"/>
      <c r="AC153" s="377"/>
      <c r="AD153" s="377"/>
      <c r="AE153" s="377"/>
      <c r="AF153" s="378"/>
      <c r="AG153" s="377"/>
      <c r="AH153" s="377"/>
      <c r="AI153" s="377"/>
      <c r="AJ153" s="377"/>
      <c r="AK153" s="377"/>
      <c r="AL153" s="377"/>
      <c r="AM153" s="377"/>
      <c r="AN153" s="377"/>
      <c r="AO153" s="377"/>
      <c r="AP153" s="377"/>
      <c r="AQ153" s="377"/>
      <c r="AR153" s="377"/>
      <c r="AS153" s="377"/>
      <c r="AT153" s="377"/>
      <c r="AU153" s="377"/>
      <c r="AV153" s="377"/>
      <c r="AW153" s="377"/>
      <c r="AX153" s="377"/>
      <c r="AY153" s="377"/>
      <c r="AZ153" s="377"/>
      <c r="BA153" s="377"/>
      <c r="BB153" s="377"/>
      <c r="BC153" s="377"/>
      <c r="BD153" s="377"/>
      <c r="BE153" s="377"/>
      <c r="BF153" s="377"/>
      <c r="BG153" s="377"/>
      <c r="BH153" s="377"/>
      <c r="BI153" s="377"/>
      <c r="BJ153" s="377"/>
      <c r="BK153" s="377"/>
      <c r="BL153" s="379"/>
      <c r="BM153" s="377"/>
      <c r="BN153" s="377"/>
      <c r="BO153" s="377"/>
      <c r="BP153" s="377"/>
      <c r="BQ153" s="377"/>
      <c r="BR153" s="377"/>
      <c r="BS153" s="380">
        <v>0.52083333333333304</v>
      </c>
      <c r="BT153" s="337" t="str">
        <f t="shared" si="757"/>
        <v/>
      </c>
      <c r="BU153" s="337" t="str">
        <f t="shared" si="758"/>
        <v/>
      </c>
      <c r="BV153" s="337" t="str">
        <f t="shared" si="759"/>
        <v/>
      </c>
      <c r="BW153" s="338"/>
      <c r="BX153" s="339"/>
      <c r="BY153" s="337"/>
      <c r="BZ153" s="337"/>
      <c r="CA153" s="337"/>
      <c r="CB153" s="338"/>
      <c r="CC153" s="339"/>
      <c r="CD153" s="366"/>
      <c r="CE153" s="366"/>
      <c r="CF153" s="366"/>
      <c r="CG153" s="341"/>
      <c r="CH153" s="341"/>
      <c r="CI153" s="323"/>
      <c r="CJ153" s="337"/>
      <c r="CK153" s="337"/>
      <c r="CL153" s="337"/>
      <c r="CM153" s="338"/>
      <c r="CN153" s="381"/>
      <c r="CO153" s="337"/>
      <c r="CP153" s="337"/>
      <c r="CQ153" s="337"/>
      <c r="CR153" s="338"/>
      <c r="CS153" s="381"/>
      <c r="CT153" s="366"/>
      <c r="CU153" s="366"/>
      <c r="CV153" s="366"/>
      <c r="CW153" s="341"/>
      <c r="CX153" s="341"/>
      <c r="CY153" s="346"/>
      <c r="CZ153" s="356"/>
      <c r="DA153" s="368"/>
      <c r="DB153" s="348"/>
      <c r="DC153" s="348"/>
      <c r="DD153" s="373"/>
      <c r="DE153" s="350"/>
      <c r="DF153" s="351"/>
      <c r="DG153" s="351"/>
      <c r="DH153" s="352"/>
      <c r="DI153" s="352"/>
      <c r="DJ153" s="353"/>
      <c r="DK153" s="353"/>
      <c r="DL153" s="353"/>
      <c r="DM153" s="353"/>
      <c r="DN153" s="353"/>
      <c r="DO153" s="386"/>
      <c r="DP153" s="353"/>
      <c r="DQ153" s="353"/>
      <c r="DR153" s="354"/>
    </row>
    <row r="154" spans="1:123" s="355" customFormat="1">
      <c r="A154" s="417">
        <f t="shared" si="710"/>
        <v>35</v>
      </c>
      <c r="B154" s="357">
        <f t="shared" si="729"/>
        <v>40</v>
      </c>
      <c r="C154" s="374">
        <v>422</v>
      </c>
      <c r="D154" s="375" t="s">
        <v>1235</v>
      </c>
      <c r="E154" s="375" t="s">
        <v>1236</v>
      </c>
      <c r="F154" s="376" t="s">
        <v>49</v>
      </c>
      <c r="G154" s="377"/>
      <c r="H154" s="377"/>
      <c r="I154" s="377"/>
      <c r="J154" s="377"/>
      <c r="K154" s="377"/>
      <c r="L154" s="377"/>
      <c r="M154" s="377"/>
      <c r="N154" s="377"/>
      <c r="O154" s="377"/>
      <c r="P154" s="377"/>
      <c r="Q154" s="377"/>
      <c r="R154" s="377"/>
      <c r="S154" s="377"/>
      <c r="T154" s="377"/>
      <c r="U154" s="377"/>
      <c r="V154" s="377"/>
      <c r="W154" s="377"/>
      <c r="X154" s="377"/>
      <c r="Y154" s="377"/>
      <c r="Z154" s="377"/>
      <c r="AA154" s="377"/>
      <c r="AB154" s="377"/>
      <c r="AC154" s="377"/>
      <c r="AD154" s="377"/>
      <c r="AE154" s="377"/>
      <c r="AF154" s="378"/>
      <c r="AG154" s="377"/>
      <c r="AH154" s="377"/>
      <c r="AI154" s="377"/>
      <c r="AJ154" s="377"/>
      <c r="AK154" s="377"/>
      <c r="AL154" s="377"/>
      <c r="AM154" s="377"/>
      <c r="AN154" s="377"/>
      <c r="AO154" s="377"/>
      <c r="AP154" s="377"/>
      <c r="AQ154" s="377"/>
      <c r="AR154" s="377"/>
      <c r="AS154" s="377"/>
      <c r="AT154" s="377"/>
      <c r="AU154" s="377"/>
      <c r="AV154" s="377"/>
      <c r="AW154" s="377"/>
      <c r="AX154" s="377"/>
      <c r="AY154" s="377"/>
      <c r="AZ154" s="377"/>
      <c r="BA154" s="377"/>
      <c r="BB154" s="377"/>
      <c r="BC154" s="377"/>
      <c r="BD154" s="377"/>
      <c r="BE154" s="377"/>
      <c r="BF154" s="377"/>
      <c r="BG154" s="377"/>
      <c r="BH154" s="377"/>
      <c r="BI154" s="377"/>
      <c r="BJ154" s="377"/>
      <c r="BK154" s="377"/>
      <c r="BL154" s="379"/>
      <c r="BM154" s="377"/>
      <c r="BN154" s="377"/>
      <c r="BO154" s="377"/>
      <c r="BP154" s="377"/>
      <c r="BQ154" s="377"/>
      <c r="BR154" s="377"/>
      <c r="BS154" s="380">
        <v>0.52083333333333304</v>
      </c>
      <c r="BT154" s="337" t="str">
        <f t="shared" si="757"/>
        <v/>
      </c>
      <c r="BU154" s="337" t="str">
        <f t="shared" si="758"/>
        <v/>
      </c>
      <c r="BV154" s="337" t="str">
        <f t="shared" si="759"/>
        <v/>
      </c>
      <c r="BW154" s="338"/>
      <c r="BX154" s="339"/>
      <c r="BY154" s="337"/>
      <c r="BZ154" s="337"/>
      <c r="CA154" s="337"/>
      <c r="CB154" s="338"/>
      <c r="CC154" s="339"/>
      <c r="CD154" s="366"/>
      <c r="CE154" s="366"/>
      <c r="CF154" s="366"/>
      <c r="CG154" s="341"/>
      <c r="CH154" s="341"/>
      <c r="CI154" s="323"/>
      <c r="CJ154" s="337"/>
      <c r="CK154" s="337"/>
      <c r="CL154" s="337"/>
      <c r="CM154" s="338"/>
      <c r="CN154" s="381"/>
      <c r="CO154" s="337"/>
      <c r="CP154" s="337"/>
      <c r="CQ154" s="337"/>
      <c r="CR154" s="338"/>
      <c r="CS154" s="381"/>
      <c r="CT154" s="366"/>
      <c r="CU154" s="366"/>
      <c r="CV154" s="366"/>
      <c r="CW154" s="341"/>
      <c r="CX154" s="341"/>
      <c r="CY154" s="346"/>
      <c r="CZ154" s="356"/>
      <c r="DA154" s="368"/>
      <c r="DB154" s="348"/>
      <c r="DC154" s="348"/>
      <c r="DD154" s="373"/>
      <c r="DE154" s="350"/>
      <c r="DF154" s="351"/>
      <c r="DG154" s="351"/>
      <c r="DH154" s="352"/>
      <c r="DI154" s="352"/>
      <c r="DJ154" s="353"/>
      <c r="DK154" s="353"/>
      <c r="DL154" s="353"/>
      <c r="DM154" s="353"/>
      <c r="DN154" s="353"/>
      <c r="DO154" s="386"/>
      <c r="DP154" s="353"/>
      <c r="DQ154" s="353"/>
      <c r="DR154" s="354"/>
    </row>
    <row r="155" spans="1:123" s="355" customFormat="1">
      <c r="A155" s="417">
        <f t="shared" si="710"/>
        <v>36</v>
      </c>
      <c r="B155" s="357">
        <f t="shared" si="729"/>
        <v>40</v>
      </c>
      <c r="C155" s="374">
        <v>375</v>
      </c>
      <c r="D155" s="375" t="s">
        <v>2035</v>
      </c>
      <c r="E155" s="375" t="s">
        <v>2036</v>
      </c>
      <c r="F155" s="376" t="s">
        <v>1142</v>
      </c>
      <c r="G155" s="377"/>
      <c r="H155" s="377"/>
      <c r="I155" s="377"/>
      <c r="J155" s="377"/>
      <c r="K155" s="377"/>
      <c r="L155" s="377"/>
      <c r="M155" s="377"/>
      <c r="N155" s="377"/>
      <c r="O155" s="377"/>
      <c r="P155" s="377"/>
      <c r="Q155" s="377"/>
      <c r="R155" s="377"/>
      <c r="S155" s="377"/>
      <c r="T155" s="377"/>
      <c r="U155" s="377"/>
      <c r="V155" s="377"/>
      <c r="W155" s="377"/>
      <c r="X155" s="377"/>
      <c r="Y155" s="377"/>
      <c r="Z155" s="377"/>
      <c r="AA155" s="377"/>
      <c r="AB155" s="377"/>
      <c r="AC155" s="377"/>
      <c r="AD155" s="377"/>
      <c r="AE155" s="377"/>
      <c r="AF155" s="378"/>
      <c r="AG155" s="377"/>
      <c r="AH155" s="377"/>
      <c r="AI155" s="377"/>
      <c r="AJ155" s="377"/>
      <c r="AK155" s="377"/>
      <c r="AL155" s="377"/>
      <c r="AM155" s="377"/>
      <c r="AN155" s="377"/>
      <c r="AO155" s="377"/>
      <c r="AP155" s="377"/>
      <c r="AQ155" s="377"/>
      <c r="AR155" s="377"/>
      <c r="AS155" s="377"/>
      <c r="AT155" s="377"/>
      <c r="AU155" s="377"/>
      <c r="AV155" s="377"/>
      <c r="AW155" s="377"/>
      <c r="AX155" s="377"/>
      <c r="AY155" s="377"/>
      <c r="AZ155" s="377"/>
      <c r="BA155" s="377"/>
      <c r="BB155" s="377"/>
      <c r="BC155" s="377"/>
      <c r="BD155" s="377"/>
      <c r="BE155" s="377"/>
      <c r="BF155" s="377"/>
      <c r="BG155" s="377"/>
      <c r="BH155" s="377"/>
      <c r="BI155" s="377"/>
      <c r="BJ155" s="377"/>
      <c r="BK155" s="377"/>
      <c r="BL155" s="379"/>
      <c r="BM155" s="377"/>
      <c r="BN155" s="377"/>
      <c r="BO155" s="377"/>
      <c r="BP155" s="377"/>
      <c r="BQ155" s="377"/>
      <c r="BR155" s="377"/>
      <c r="BS155" s="380">
        <v>0.52083333333333304</v>
      </c>
      <c r="BT155" s="337"/>
      <c r="BU155" s="337"/>
      <c r="BV155" s="337"/>
      <c r="BW155" s="338"/>
      <c r="BX155" s="339"/>
      <c r="BY155" s="337"/>
      <c r="BZ155" s="337"/>
      <c r="CA155" s="337"/>
      <c r="CB155" s="338"/>
      <c r="CC155" s="339"/>
      <c r="CD155" s="366"/>
      <c r="CE155" s="366"/>
      <c r="CF155" s="366"/>
      <c r="CG155" s="341"/>
      <c r="CH155" s="341"/>
      <c r="CI155" s="323"/>
      <c r="CJ155" s="337"/>
      <c r="CK155" s="337"/>
      <c r="CL155" s="337"/>
      <c r="CM155" s="338"/>
      <c r="CN155" s="381"/>
      <c r="CO155" s="337"/>
      <c r="CP155" s="337"/>
      <c r="CQ155" s="337"/>
      <c r="CR155" s="338"/>
      <c r="CS155" s="381"/>
      <c r="CT155" s="366"/>
      <c r="CU155" s="366"/>
      <c r="CV155" s="366"/>
      <c r="CW155" s="341"/>
      <c r="CX155" s="341"/>
      <c r="CY155" s="346"/>
      <c r="CZ155" s="356"/>
      <c r="DA155" s="368"/>
      <c r="DB155" s="348"/>
      <c r="DC155" s="348"/>
      <c r="DD155" s="373"/>
      <c r="DE155" s="350"/>
      <c r="DF155" s="351"/>
      <c r="DG155" s="351"/>
      <c r="DH155" s="352"/>
      <c r="DI155" s="352"/>
      <c r="DJ155" s="353"/>
      <c r="DK155" s="353"/>
      <c r="DL155" s="353"/>
      <c r="DM155" s="353"/>
      <c r="DN155" s="353"/>
      <c r="DO155" s="386"/>
      <c r="DP155" s="353"/>
      <c r="DQ155" s="353"/>
      <c r="DR155" s="354"/>
    </row>
    <row r="156" spans="1:123" s="355" customFormat="1">
      <c r="A156" s="417">
        <f t="shared" si="710"/>
        <v>37</v>
      </c>
      <c r="B156" s="357">
        <f t="shared" si="729"/>
        <v>40</v>
      </c>
      <c r="C156" s="374">
        <v>394</v>
      </c>
      <c r="D156" s="375" t="s">
        <v>2037</v>
      </c>
      <c r="E156" s="375" t="s">
        <v>2038</v>
      </c>
      <c r="F156" s="376" t="s">
        <v>49</v>
      </c>
      <c r="G156" s="377"/>
      <c r="H156" s="377"/>
      <c r="I156" s="377"/>
      <c r="J156" s="377"/>
      <c r="K156" s="377"/>
      <c r="L156" s="377"/>
      <c r="M156" s="377"/>
      <c r="N156" s="377"/>
      <c r="O156" s="377"/>
      <c r="P156" s="377"/>
      <c r="Q156" s="377"/>
      <c r="R156" s="377"/>
      <c r="S156" s="377"/>
      <c r="T156" s="377"/>
      <c r="U156" s="377"/>
      <c r="V156" s="377"/>
      <c r="W156" s="377"/>
      <c r="X156" s="377"/>
      <c r="Y156" s="377"/>
      <c r="Z156" s="377"/>
      <c r="AA156" s="377"/>
      <c r="AB156" s="377"/>
      <c r="AC156" s="377"/>
      <c r="AD156" s="377"/>
      <c r="AE156" s="377"/>
      <c r="AF156" s="378"/>
      <c r="AG156" s="377"/>
      <c r="AH156" s="377"/>
      <c r="AI156" s="377"/>
      <c r="AJ156" s="377"/>
      <c r="AK156" s="377"/>
      <c r="AL156" s="377"/>
      <c r="AM156" s="377"/>
      <c r="AN156" s="377"/>
      <c r="AO156" s="377"/>
      <c r="AP156" s="377"/>
      <c r="AQ156" s="377"/>
      <c r="AR156" s="377"/>
      <c r="AS156" s="377"/>
      <c r="AT156" s="377"/>
      <c r="AU156" s="377"/>
      <c r="AV156" s="377"/>
      <c r="AW156" s="377"/>
      <c r="AX156" s="377"/>
      <c r="AY156" s="377"/>
      <c r="AZ156" s="377"/>
      <c r="BA156" s="377"/>
      <c r="BB156" s="377"/>
      <c r="BC156" s="377"/>
      <c r="BD156" s="377"/>
      <c r="BE156" s="377"/>
      <c r="BF156" s="377"/>
      <c r="BG156" s="377"/>
      <c r="BH156" s="377"/>
      <c r="BI156" s="377"/>
      <c r="BJ156" s="377"/>
      <c r="BK156" s="377"/>
      <c r="BL156" s="379"/>
      <c r="BM156" s="377"/>
      <c r="BN156" s="377"/>
      <c r="BO156" s="377"/>
      <c r="BP156" s="377"/>
      <c r="BQ156" s="377"/>
      <c r="BR156" s="377"/>
      <c r="BS156" s="380">
        <v>0.52083333333333304</v>
      </c>
      <c r="BT156" s="337"/>
      <c r="BU156" s="337"/>
      <c r="BV156" s="337"/>
      <c r="BW156" s="338"/>
      <c r="BX156" s="339"/>
      <c r="BY156" s="337"/>
      <c r="BZ156" s="337"/>
      <c r="CA156" s="337"/>
      <c r="CB156" s="338"/>
      <c r="CC156" s="339"/>
      <c r="CD156" s="366"/>
      <c r="CE156" s="366"/>
      <c r="CF156" s="366"/>
      <c r="CG156" s="341"/>
      <c r="CH156" s="341"/>
      <c r="CI156" s="323"/>
      <c r="CJ156" s="337"/>
      <c r="CK156" s="337"/>
      <c r="CL156" s="337"/>
      <c r="CM156" s="338"/>
      <c r="CN156" s="381"/>
      <c r="CO156" s="337"/>
      <c r="CP156" s="337"/>
      <c r="CQ156" s="337"/>
      <c r="CR156" s="338"/>
      <c r="CS156" s="381"/>
      <c r="CT156" s="366"/>
      <c r="CU156" s="366"/>
      <c r="CV156" s="366"/>
      <c r="CW156" s="341"/>
      <c r="CX156" s="341"/>
      <c r="CY156" s="346"/>
      <c r="CZ156" s="356"/>
      <c r="DA156" s="368"/>
      <c r="DB156" s="348"/>
      <c r="DC156" s="348"/>
      <c r="DD156" s="373"/>
      <c r="DE156" s="350"/>
      <c r="DF156" s="351"/>
      <c r="DG156" s="351"/>
      <c r="DH156" s="352"/>
      <c r="DI156" s="352"/>
      <c r="DJ156" s="353"/>
      <c r="DK156" s="353"/>
      <c r="DL156" s="353"/>
      <c r="DM156" s="353"/>
      <c r="DN156" s="353"/>
      <c r="DO156" s="386"/>
      <c r="DP156" s="353"/>
      <c r="DQ156" s="353"/>
      <c r="DR156" s="354"/>
    </row>
    <row r="157" spans="1:123" s="355" customFormat="1">
      <c r="A157" s="417">
        <f t="shared" si="710"/>
        <v>38</v>
      </c>
      <c r="B157" s="357">
        <f t="shared" si="729"/>
        <v>40</v>
      </c>
      <c r="C157" s="374">
        <v>363</v>
      </c>
      <c r="D157" s="375" t="s">
        <v>1237</v>
      </c>
      <c r="E157" s="375" t="s">
        <v>1238</v>
      </c>
      <c r="F157" s="376" t="s">
        <v>49</v>
      </c>
      <c r="G157" s="377"/>
      <c r="H157" s="377"/>
      <c r="I157" s="377"/>
      <c r="J157" s="377"/>
      <c r="K157" s="377"/>
      <c r="L157" s="377"/>
      <c r="M157" s="377"/>
      <c r="N157" s="377"/>
      <c r="O157" s="377"/>
      <c r="P157" s="377"/>
      <c r="Q157" s="377"/>
      <c r="R157" s="377"/>
      <c r="S157" s="377"/>
      <c r="T157" s="377"/>
      <c r="U157" s="377"/>
      <c r="V157" s="377"/>
      <c r="W157" s="377"/>
      <c r="X157" s="377"/>
      <c r="Y157" s="377"/>
      <c r="Z157" s="377"/>
      <c r="AA157" s="377"/>
      <c r="AB157" s="377"/>
      <c r="AC157" s="377"/>
      <c r="AD157" s="377"/>
      <c r="AE157" s="377"/>
      <c r="AF157" s="378"/>
      <c r="AG157" s="377"/>
      <c r="AH157" s="377"/>
      <c r="AI157" s="377"/>
      <c r="AJ157" s="377"/>
      <c r="AK157" s="377"/>
      <c r="AL157" s="377"/>
      <c r="AM157" s="377"/>
      <c r="AN157" s="377"/>
      <c r="AO157" s="377"/>
      <c r="AP157" s="377"/>
      <c r="AQ157" s="377"/>
      <c r="AR157" s="377"/>
      <c r="AS157" s="377"/>
      <c r="AT157" s="377"/>
      <c r="AU157" s="377"/>
      <c r="AV157" s="377"/>
      <c r="AW157" s="377"/>
      <c r="AX157" s="377"/>
      <c r="AY157" s="377"/>
      <c r="AZ157" s="377"/>
      <c r="BA157" s="377"/>
      <c r="BB157" s="377"/>
      <c r="BC157" s="377"/>
      <c r="BD157" s="377"/>
      <c r="BE157" s="377"/>
      <c r="BF157" s="377"/>
      <c r="BG157" s="377"/>
      <c r="BH157" s="377"/>
      <c r="BI157" s="377"/>
      <c r="BJ157" s="377"/>
      <c r="BK157" s="377"/>
      <c r="BL157" s="379"/>
      <c r="BM157" s="377"/>
      <c r="BN157" s="377"/>
      <c r="BO157" s="377"/>
      <c r="BP157" s="377"/>
      <c r="BQ157" s="377"/>
      <c r="BR157" s="377"/>
      <c r="BS157" s="380">
        <v>0.52083333333333304</v>
      </c>
      <c r="BT157" s="337" t="str">
        <f t="shared" si="757"/>
        <v/>
      </c>
      <c r="BU157" s="337" t="str">
        <f t="shared" si="758"/>
        <v/>
      </c>
      <c r="BV157" s="337" t="str">
        <f t="shared" si="759"/>
        <v/>
      </c>
      <c r="BW157" s="338"/>
      <c r="BX157" s="339"/>
      <c r="BY157" s="337"/>
      <c r="BZ157" s="337"/>
      <c r="CA157" s="337"/>
      <c r="CB157" s="338"/>
      <c r="CC157" s="339"/>
      <c r="CD157" s="366"/>
      <c r="CE157" s="366"/>
      <c r="CF157" s="366"/>
      <c r="CG157" s="341"/>
      <c r="CH157" s="341"/>
      <c r="CI157" s="323"/>
      <c r="CJ157" s="337"/>
      <c r="CK157" s="337"/>
      <c r="CL157" s="337"/>
      <c r="CM157" s="338"/>
      <c r="CN157" s="381"/>
      <c r="CO157" s="337"/>
      <c r="CP157" s="337"/>
      <c r="CQ157" s="337"/>
      <c r="CR157" s="338"/>
      <c r="CS157" s="381"/>
      <c r="CT157" s="366"/>
      <c r="CU157" s="366"/>
      <c r="CV157" s="366"/>
      <c r="CW157" s="341"/>
      <c r="CX157" s="341"/>
      <c r="CY157" s="346"/>
      <c r="CZ157" s="356"/>
      <c r="DA157" s="368"/>
      <c r="DB157" s="348"/>
      <c r="DC157" s="348"/>
      <c r="DD157" s="373"/>
      <c r="DE157" s="350"/>
      <c r="DF157" s="351"/>
      <c r="DG157" s="351"/>
      <c r="DH157" s="352"/>
      <c r="DI157" s="352"/>
      <c r="DJ157" s="353"/>
      <c r="DK157" s="353"/>
      <c r="DL157" s="353"/>
      <c r="DM157" s="353"/>
      <c r="DN157" s="353"/>
      <c r="DO157" s="386"/>
      <c r="DP157" s="353"/>
      <c r="DQ157" s="353"/>
      <c r="DR157" s="354"/>
    </row>
    <row r="158" spans="1:123" s="355" customFormat="1">
      <c r="A158" s="417">
        <f t="shared" si="710"/>
        <v>39</v>
      </c>
      <c r="B158" s="357">
        <f t="shared" si="729"/>
        <v>40</v>
      </c>
      <c r="C158" s="634">
        <v>321</v>
      </c>
      <c r="D158" s="635" t="s">
        <v>709</v>
      </c>
      <c r="E158" s="635" t="s">
        <v>2034</v>
      </c>
      <c r="F158" s="636" t="s">
        <v>49</v>
      </c>
      <c r="G158" s="377"/>
      <c r="H158" s="377"/>
      <c r="I158" s="377"/>
      <c r="J158" s="377"/>
      <c r="K158" s="377"/>
      <c r="L158" s="377"/>
      <c r="M158" s="377"/>
      <c r="N158" s="377"/>
      <c r="O158" s="377"/>
      <c r="P158" s="377"/>
      <c r="Q158" s="377"/>
      <c r="R158" s="377"/>
      <c r="S158" s="377"/>
      <c r="T158" s="377"/>
      <c r="U158" s="377"/>
      <c r="V158" s="377"/>
      <c r="W158" s="377"/>
      <c r="X158" s="377"/>
      <c r="Y158" s="377"/>
      <c r="Z158" s="377"/>
      <c r="AA158" s="377"/>
      <c r="AB158" s="377"/>
      <c r="AC158" s="377"/>
      <c r="AD158" s="377"/>
      <c r="AE158" s="377"/>
      <c r="AF158" s="378"/>
      <c r="AG158" s="377"/>
      <c r="AH158" s="377"/>
      <c r="AI158" s="377"/>
      <c r="AJ158" s="377"/>
      <c r="AK158" s="377"/>
      <c r="AL158" s="377"/>
      <c r="AM158" s="377"/>
      <c r="AN158" s="377"/>
      <c r="AO158" s="377"/>
      <c r="AP158" s="377"/>
      <c r="AQ158" s="377"/>
      <c r="AR158" s="377"/>
      <c r="AS158" s="377"/>
      <c r="AT158" s="377"/>
      <c r="AU158" s="377"/>
      <c r="AV158" s="377"/>
      <c r="AW158" s="377"/>
      <c r="AX158" s="377"/>
      <c r="AY158" s="377"/>
      <c r="AZ158" s="377"/>
      <c r="BA158" s="377"/>
      <c r="BB158" s="377"/>
      <c r="BC158" s="377"/>
      <c r="BD158" s="377"/>
      <c r="BE158" s="377"/>
      <c r="BF158" s="377"/>
      <c r="BG158" s="377"/>
      <c r="BH158" s="377"/>
      <c r="BI158" s="377"/>
      <c r="BJ158" s="377"/>
      <c r="BK158" s="377"/>
      <c r="BL158" s="379"/>
      <c r="BM158" s="377"/>
      <c r="BN158" s="377"/>
      <c r="BO158" s="377"/>
      <c r="BP158" s="377"/>
      <c r="BQ158" s="377"/>
      <c r="BR158" s="377"/>
      <c r="BS158" s="380">
        <v>0.52083333333333304</v>
      </c>
      <c r="BT158" s="337" t="str">
        <f t="shared" ref="BT158" si="760">LEFT(BW158,2)</f>
        <v/>
      </c>
      <c r="BU158" s="337" t="str">
        <f t="shared" ref="BU158" si="761">MID(BW158,3,2)</f>
        <v/>
      </c>
      <c r="BV158" s="337" t="str">
        <f t="shared" ref="BV158" si="762">RIGHT(BW158,2)</f>
        <v/>
      </c>
      <c r="BW158" s="338"/>
      <c r="BX158" s="339"/>
      <c r="BY158" s="337"/>
      <c r="BZ158" s="337"/>
      <c r="CA158" s="337"/>
      <c r="CB158" s="338"/>
      <c r="CC158" s="339"/>
      <c r="CD158" s="366"/>
      <c r="CE158" s="366"/>
      <c r="CF158" s="366"/>
      <c r="CG158" s="341"/>
      <c r="CH158" s="341"/>
      <c r="CI158" s="323"/>
      <c r="CJ158" s="337"/>
      <c r="CK158" s="337"/>
      <c r="CL158" s="337"/>
      <c r="CM158" s="338"/>
      <c r="CN158" s="381"/>
      <c r="CO158" s="337"/>
      <c r="CP158" s="337"/>
      <c r="CQ158" s="337"/>
      <c r="CR158" s="338"/>
      <c r="CS158" s="381"/>
      <c r="CT158" s="366"/>
      <c r="CU158" s="366"/>
      <c r="CV158" s="366"/>
      <c r="CW158" s="341"/>
      <c r="CX158" s="341"/>
      <c r="CY158" s="346"/>
      <c r="CZ158" s="356"/>
      <c r="DA158" s="368"/>
      <c r="DB158" s="348"/>
      <c r="DC158" s="348"/>
      <c r="DD158" s="373"/>
      <c r="DE158" s="350"/>
      <c r="DF158" s="351"/>
      <c r="DG158" s="351"/>
      <c r="DH158" s="352"/>
      <c r="DI158" s="352"/>
      <c r="DJ158" s="353"/>
      <c r="DK158" s="353"/>
      <c r="DL158" s="353"/>
      <c r="DM158" s="353"/>
      <c r="DN158" s="353"/>
      <c r="DO158" s="386"/>
      <c r="DP158" s="353"/>
      <c r="DQ158" s="353"/>
      <c r="DR158" s="354"/>
    </row>
    <row r="159" spans="1:123">
      <c r="A159" s="132" t="s">
        <v>7</v>
      </c>
      <c r="B159" s="132">
        <v>40</v>
      </c>
      <c r="C159" s="552" t="s">
        <v>75</v>
      </c>
      <c r="D159" s="439"/>
      <c r="E159" s="439"/>
      <c r="F159" s="44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296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  <c r="AU159" s="180"/>
      <c r="AV159" s="180"/>
      <c r="AW159" s="180"/>
      <c r="AX159" s="180"/>
      <c r="AY159" s="180"/>
      <c r="AZ159" s="180"/>
      <c r="BA159" s="180"/>
      <c r="BB159" s="180"/>
      <c r="BC159" s="180"/>
      <c r="BD159" s="180"/>
      <c r="BE159" s="180"/>
      <c r="BF159" s="180"/>
      <c r="BG159" s="180"/>
      <c r="BH159" s="180"/>
      <c r="BI159" s="180"/>
      <c r="BJ159" s="180"/>
      <c r="BK159" s="180"/>
      <c r="BL159" s="310"/>
      <c r="BM159" s="180"/>
      <c r="BN159" s="180"/>
      <c r="BO159" s="180"/>
      <c r="BP159" s="180"/>
      <c r="BQ159" s="180"/>
      <c r="BR159" s="180"/>
      <c r="BS159" s="180"/>
      <c r="BT159" s="180"/>
      <c r="BU159" s="180"/>
      <c r="BV159" s="180"/>
      <c r="BW159" s="180"/>
      <c r="BX159" s="180"/>
      <c r="BY159" s="180"/>
      <c r="BZ159" s="180"/>
      <c r="CA159" s="180"/>
      <c r="CB159" s="180"/>
      <c r="CC159" s="180"/>
      <c r="CD159" s="180"/>
      <c r="CE159" s="180"/>
      <c r="CF159" s="180"/>
      <c r="CG159" s="180"/>
      <c r="CH159" s="180"/>
      <c r="CI159" s="180"/>
      <c r="CJ159" s="180"/>
      <c r="CK159" s="180"/>
      <c r="CL159" s="180"/>
      <c r="CM159" s="180"/>
      <c r="CN159" s="180"/>
      <c r="CO159" s="180"/>
      <c r="CP159" s="180"/>
      <c r="CQ159" s="180"/>
      <c r="CR159" s="180"/>
      <c r="CS159" s="180"/>
      <c r="CT159" s="180"/>
      <c r="CU159" s="180"/>
      <c r="CV159" s="180"/>
      <c r="CW159" s="180"/>
      <c r="CX159" s="180"/>
      <c r="CY159" s="180"/>
      <c r="CZ159" s="403"/>
      <c r="DA159" s="180"/>
      <c r="DB159" s="180"/>
      <c r="DC159" s="132">
        <v>40</v>
      </c>
      <c r="DD159" s="180"/>
      <c r="DE159" s="133" t="s">
        <v>85</v>
      </c>
      <c r="DF159" s="180"/>
      <c r="DG159" s="180"/>
      <c r="DH159" s="180"/>
      <c r="DI159" s="180"/>
      <c r="DJ159" s="180"/>
      <c r="DK159" s="180"/>
      <c r="DL159" s="180"/>
      <c r="DM159" s="180"/>
      <c r="DN159" s="180"/>
      <c r="DO159" s="180"/>
      <c r="DP159" s="180"/>
      <c r="DQ159" s="180"/>
      <c r="DR159" s="217"/>
    </row>
    <row r="160" spans="1:123" s="67" customFormat="1">
      <c r="A160" s="212">
        <v>1</v>
      </c>
      <c r="B160" s="80">
        <f>B159</f>
        <v>40</v>
      </c>
      <c r="C160" s="115">
        <v>334</v>
      </c>
      <c r="D160" s="103" t="s">
        <v>808</v>
      </c>
      <c r="E160" s="103" t="s">
        <v>1010</v>
      </c>
      <c r="F160" s="128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298"/>
      <c r="AG160" s="137"/>
      <c r="AH160" s="137"/>
      <c r="AI160" s="137"/>
      <c r="AJ160" s="137"/>
      <c r="AK160" s="137"/>
      <c r="AL160" s="137"/>
      <c r="AM160" s="137"/>
      <c r="AN160" s="137"/>
      <c r="AO160" s="137"/>
      <c r="AP160" s="137"/>
      <c r="AQ160" s="137"/>
      <c r="AR160" s="137"/>
      <c r="AS160" s="137"/>
      <c r="AT160" s="137"/>
      <c r="AU160" s="137"/>
      <c r="AV160" s="137"/>
      <c r="AW160" s="137"/>
      <c r="AX160" s="137"/>
      <c r="AY160" s="137"/>
      <c r="AZ160" s="137"/>
      <c r="BA160" s="137"/>
      <c r="BB160" s="137"/>
      <c r="BC160" s="137"/>
      <c r="BD160" s="137"/>
      <c r="BE160" s="137"/>
      <c r="BF160" s="137"/>
      <c r="BG160" s="137"/>
      <c r="BH160" s="137"/>
      <c r="BI160" s="137"/>
      <c r="BJ160" s="137"/>
      <c r="BK160" s="137"/>
      <c r="BL160" s="312"/>
      <c r="BM160" s="137"/>
      <c r="BN160" s="137"/>
      <c r="BO160" s="137"/>
      <c r="BP160" s="137"/>
      <c r="BQ160" s="137"/>
      <c r="BR160" s="137"/>
      <c r="BS160" s="136">
        <v>0.5</v>
      </c>
      <c r="BT160" s="47" t="str">
        <f t="shared" ref="BT160:BT172" si="763">LEFT(BW160,2)</f>
        <v>12</v>
      </c>
      <c r="BU160" s="47" t="str">
        <f t="shared" ref="BU160:BU172" si="764">MID(BW160,3,2)</f>
        <v>56</v>
      </c>
      <c r="BV160" s="47" t="str">
        <f t="shared" ref="BV160:BV172" si="765">RIGHT(BW160,2)</f>
        <v>10</v>
      </c>
      <c r="BW160" s="48" t="s">
        <v>1598</v>
      </c>
      <c r="BX160" s="49" t="str">
        <f t="shared" ref="BX160:BX171" si="766">CONCATENATE(BT160&amp;":"&amp;BU160&amp;":"&amp;BV160)</f>
        <v>12:56:10</v>
      </c>
      <c r="BY160" s="47" t="str">
        <f t="shared" ref="BY160:BY171" si="767">LEFT(CB160,2)</f>
        <v>12</v>
      </c>
      <c r="BZ160" s="47" t="str">
        <f t="shared" ref="BZ160:BZ171" si="768">MID(CB160,3,2)</f>
        <v>59</v>
      </c>
      <c r="CA160" s="47" t="str">
        <f t="shared" ref="CA160:CA171" si="769">RIGHT(CB160,2)</f>
        <v>00</v>
      </c>
      <c r="CB160" s="48" t="s">
        <v>1599</v>
      </c>
      <c r="CC160" s="49" t="str">
        <f t="shared" ref="CC160:CC171" si="770">CONCATENATE(BY160&amp;":"&amp;BZ160&amp;":"&amp;CA160)</f>
        <v>12:59:00</v>
      </c>
      <c r="CD160" s="107">
        <f t="shared" ref="CD160:CD171" si="771">BX160-BS160</f>
        <v>3.9004629629629695E-2</v>
      </c>
      <c r="CE160" s="109">
        <f t="shared" ref="CE160:CE171" si="772">CC160-BX160</f>
        <v>1.9675925925924931E-3</v>
      </c>
      <c r="CF160" s="107">
        <f t="shared" ref="CF160:CF171" si="773">CC160-BX160+CD160</f>
        <v>4.0972222222222188E-2</v>
      </c>
      <c r="CG160" s="52">
        <f t="shared" ref="CG160:CG171" si="774">$BS$3/(MINUTE(CD160)/60+HOUR(CD160)+SECOND(CD160)/3600)</f>
        <v>21.364985163204746</v>
      </c>
      <c r="CH160" s="52">
        <f t="shared" ref="CH160:CH171" si="775">$BS$3/(MINUTE(CF160)/60+HOUR(CF160)+SECOND(CF160)/3600)</f>
        <v>20.33898305084746</v>
      </c>
      <c r="CI160" s="108">
        <f t="shared" ref="CI160:CI171" si="776">CC160+"0:30"</f>
        <v>0.56180555555555556</v>
      </c>
      <c r="CJ160" s="47" t="str">
        <f t="shared" ref="CJ160:CJ171" si="777">LEFT(CM160,2)</f>
        <v>14</v>
      </c>
      <c r="CK160" s="47" t="str">
        <f t="shared" ref="CK160:CK171" si="778">MID(CM160,3,2)</f>
        <v>30</v>
      </c>
      <c r="CL160" s="47" t="str">
        <f t="shared" ref="CL160:CL171" si="779">RIGHT(CM160,2)</f>
        <v>52</v>
      </c>
      <c r="CM160" s="48" t="s">
        <v>1600</v>
      </c>
      <c r="CN160" s="119" t="str">
        <f t="shared" ref="CN160:CN171" si="780">CONCATENATE(CJ160&amp;":"&amp;CK160&amp;":"&amp;CL160)</f>
        <v>14:30:52</v>
      </c>
      <c r="CO160" s="47" t="str">
        <f t="shared" ref="CO160:CO171" si="781">LEFT(CR160,2)</f>
        <v>14</v>
      </c>
      <c r="CP160" s="47" t="str">
        <f t="shared" ref="CP160:CP171" si="782">MID(CR160,3,2)</f>
        <v>33</v>
      </c>
      <c r="CQ160" s="47" t="str">
        <f t="shared" ref="CQ160:CQ171" si="783">RIGHT(CR160,2)</f>
        <v>52</v>
      </c>
      <c r="CR160" s="48" t="s">
        <v>1601</v>
      </c>
      <c r="CS160" s="119" t="str">
        <f t="shared" ref="CS160:CS171" si="784">CONCATENATE(CO160&amp;":"&amp;CP160&amp;":"&amp;CQ160)</f>
        <v>14:33:52</v>
      </c>
      <c r="CT160" s="107">
        <f t="shared" ref="CT160:CT171" si="785">CN160-CI160</f>
        <v>4.2962962962962981E-2</v>
      </c>
      <c r="CU160" s="366">
        <f t="shared" ref="CU160:CU171" si="786">CS160-CN160</f>
        <v>2.0833333333333259E-3</v>
      </c>
      <c r="CV160" s="107">
        <f t="shared" ref="CV160:CV171" si="787">CS160-CN160+CT160</f>
        <v>4.5046296296296306E-2</v>
      </c>
      <c r="CW160" s="52">
        <f t="shared" ref="CW160:CW171" si="788">$CI$3/(MINUTE(CT160)/60+HOUR(CT160)+SECOND(CT160)/3600)</f>
        <v>19.396551724137932</v>
      </c>
      <c r="CX160" s="52">
        <f t="shared" ref="CX160:CX171" si="789">$CI$3/(MINUTE(CV160)/60+HOUR(CV160)+SECOND(CV160)/3600)</f>
        <v>18.499486125385406</v>
      </c>
      <c r="CY160" s="58"/>
      <c r="CZ160" s="59">
        <f t="shared" ref="CZ160:CZ171" si="790">$DC$159/(MINUTE(DC160)/60+HOUR(DC160)+SECOND(DC160)/3600)</f>
        <v>19.375672766415502</v>
      </c>
      <c r="DA160" s="428">
        <f t="shared" ref="DA160:DA171" si="791">$DC$159/(MINUTE(DB160)/60+HOUR(DB160)+SECOND(DB160)/3600)</f>
        <v>20.333239197966673</v>
      </c>
      <c r="DB160" s="61">
        <f t="shared" ref="DB160:DB171" si="792">R160+AH160+AX160+BN160+CD160+CT160</f>
        <v>8.1967592592592675E-2</v>
      </c>
      <c r="DC160" s="61">
        <f t="shared" ref="DC160:DC171" si="793">T160+AJ160+AZ160+BP160+CF160+CV160</f>
        <v>8.6018518518518494E-2</v>
      </c>
      <c r="DD160" s="6"/>
      <c r="DE160" s="63">
        <v>40</v>
      </c>
      <c r="DF160" s="64">
        <f>MINUTE(DB160)/60+HOUR(DB160)+SECOND(DB160)/3600</f>
        <v>1.9672222222222224</v>
      </c>
      <c r="DG160" s="64">
        <f>MINUTE(DC160)/60+HOUR(DC160)+SECOND(DC160)/3600</f>
        <v>2.0644444444444443</v>
      </c>
      <c r="DH160" s="16">
        <v>200</v>
      </c>
      <c r="DI160" s="16">
        <f>-(SECOND(CS160-$CS$160)/60+MINUTE(CS160-$CS$160)+HOUR(CS160-$CS$160)*60)</f>
        <v>0</v>
      </c>
      <c r="DJ160" s="65">
        <f>IF((DE160+DH160+DI160)&lt;DE160,DE160,DE160+DH160+DI160)</f>
        <v>240</v>
      </c>
      <c r="DK160" s="65">
        <f t="shared" ref="DK160:DK161" si="794">IF(BX160&gt;$DE$159,0,DJ160)</f>
        <v>240</v>
      </c>
      <c r="DL160" s="65">
        <f>IF((S160&gt;$DM$3),0,DK160)</f>
        <v>240</v>
      </c>
      <c r="DM160" s="65">
        <f>IF((AI160&gt;$DN$3),0,DK160)</f>
        <v>240</v>
      </c>
      <c r="DN160" s="65">
        <f>IF((AY160&gt;$DN$3),0,DK160)</f>
        <v>240</v>
      </c>
      <c r="DO160" s="65">
        <f>IF((BO160&gt;$DN$3),0,DK160)</f>
        <v>240</v>
      </c>
      <c r="DP160" s="65">
        <f>IF((CE160&gt;$DM$3),0,DK160)</f>
        <v>240</v>
      </c>
      <c r="DQ160" s="65">
        <f>IF((CU160&gt;$DM$3),0,DK160)</f>
        <v>240</v>
      </c>
      <c r="DR160" s="134">
        <f>DL160*DM160*DN160*DO160*DP160*DQ160/DL160/DM160/DN160/DP160/DQ160</f>
        <v>240</v>
      </c>
      <c r="DS160" s="66"/>
    </row>
    <row r="161" spans="1:123" s="355" customFormat="1">
      <c r="A161" s="212">
        <f>A160+1</f>
        <v>2</v>
      </c>
      <c r="B161" s="80">
        <f t="shared" ref="B161:B172" si="795">B160</f>
        <v>40</v>
      </c>
      <c r="C161" s="115">
        <v>317</v>
      </c>
      <c r="D161" s="103" t="s">
        <v>323</v>
      </c>
      <c r="E161" s="103" t="s">
        <v>168</v>
      </c>
      <c r="F161" s="128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298"/>
      <c r="AG161" s="137"/>
      <c r="AH161" s="137"/>
      <c r="AI161" s="137"/>
      <c r="AJ161" s="137"/>
      <c r="AK161" s="137"/>
      <c r="AL161" s="137"/>
      <c r="AM161" s="137"/>
      <c r="AN161" s="137"/>
      <c r="AO161" s="137"/>
      <c r="AP161" s="137"/>
      <c r="AQ161" s="137"/>
      <c r="AR161" s="137"/>
      <c r="AS161" s="137"/>
      <c r="AT161" s="137"/>
      <c r="AU161" s="137"/>
      <c r="AV161" s="137"/>
      <c r="AW161" s="137"/>
      <c r="AX161" s="137"/>
      <c r="AY161" s="137"/>
      <c r="AZ161" s="137"/>
      <c r="BA161" s="137"/>
      <c r="BB161" s="137"/>
      <c r="BC161" s="137"/>
      <c r="BD161" s="137"/>
      <c r="BE161" s="137"/>
      <c r="BF161" s="137"/>
      <c r="BG161" s="137"/>
      <c r="BH161" s="137"/>
      <c r="BI161" s="137"/>
      <c r="BJ161" s="137"/>
      <c r="BK161" s="137"/>
      <c r="BL161" s="312"/>
      <c r="BM161" s="137"/>
      <c r="BN161" s="137"/>
      <c r="BO161" s="137"/>
      <c r="BP161" s="137"/>
      <c r="BQ161" s="137"/>
      <c r="BR161" s="137"/>
      <c r="BS161" s="136">
        <v>0.5</v>
      </c>
      <c r="BT161" s="47" t="str">
        <f t="shared" si="763"/>
        <v>12</v>
      </c>
      <c r="BU161" s="47" t="str">
        <f t="shared" si="764"/>
        <v>56</v>
      </c>
      <c r="BV161" s="47" t="str">
        <f t="shared" si="765"/>
        <v>10</v>
      </c>
      <c r="BW161" s="48" t="s">
        <v>1598</v>
      </c>
      <c r="BX161" s="49" t="str">
        <f t="shared" si="766"/>
        <v>12:56:10</v>
      </c>
      <c r="BY161" s="47" t="str">
        <f t="shared" si="767"/>
        <v>13</v>
      </c>
      <c r="BZ161" s="47" t="str">
        <f t="shared" si="768"/>
        <v>05</v>
      </c>
      <c r="CA161" s="47" t="str">
        <f t="shared" si="769"/>
        <v>58</v>
      </c>
      <c r="CB161" s="48" t="s">
        <v>1602</v>
      </c>
      <c r="CC161" s="49" t="str">
        <f t="shared" si="770"/>
        <v>13:05:58</v>
      </c>
      <c r="CD161" s="107">
        <f t="shared" si="771"/>
        <v>3.9004629629629695E-2</v>
      </c>
      <c r="CE161" s="109">
        <f t="shared" si="772"/>
        <v>6.8055555555555092E-3</v>
      </c>
      <c r="CF161" s="107">
        <f t="shared" si="773"/>
        <v>4.5810185185185204E-2</v>
      </c>
      <c r="CG161" s="52">
        <f t="shared" si="774"/>
        <v>21.364985163204746</v>
      </c>
      <c r="CH161" s="52">
        <f t="shared" si="775"/>
        <v>18.191005558362811</v>
      </c>
      <c r="CI161" s="108">
        <f t="shared" si="776"/>
        <v>0.56664351851851857</v>
      </c>
      <c r="CJ161" s="47" t="str">
        <f t="shared" si="777"/>
        <v>14</v>
      </c>
      <c r="CK161" s="47" t="str">
        <f t="shared" si="778"/>
        <v>27</v>
      </c>
      <c r="CL161" s="47" t="str">
        <f t="shared" si="779"/>
        <v>12</v>
      </c>
      <c r="CM161" s="48" t="s">
        <v>1603</v>
      </c>
      <c r="CN161" s="119" t="str">
        <f t="shared" si="780"/>
        <v>14:27:12</v>
      </c>
      <c r="CO161" s="47" t="str">
        <f t="shared" si="781"/>
        <v>14</v>
      </c>
      <c r="CP161" s="47" t="str">
        <f t="shared" si="782"/>
        <v>35</v>
      </c>
      <c r="CQ161" s="47" t="str">
        <f t="shared" si="783"/>
        <v>55</v>
      </c>
      <c r="CR161" s="48" t="s">
        <v>1604</v>
      </c>
      <c r="CS161" s="119" t="str">
        <f t="shared" si="784"/>
        <v>14:35:55</v>
      </c>
      <c r="CT161" s="107">
        <f t="shared" si="785"/>
        <v>3.557870370370364E-2</v>
      </c>
      <c r="CU161" s="366">
        <f t="shared" si="786"/>
        <v>6.0532407407407618E-3</v>
      </c>
      <c r="CV161" s="107">
        <f t="shared" si="787"/>
        <v>4.1631944444444402E-2</v>
      </c>
      <c r="CW161" s="52">
        <f t="shared" si="788"/>
        <v>23.42225113858165</v>
      </c>
      <c r="CX161" s="52">
        <f t="shared" si="789"/>
        <v>20.016680567139282</v>
      </c>
      <c r="CY161" s="58"/>
      <c r="CZ161" s="59">
        <f t="shared" si="790"/>
        <v>19.060225016545331</v>
      </c>
      <c r="DA161" s="428">
        <f t="shared" si="791"/>
        <v>22.346368715083802</v>
      </c>
      <c r="DB161" s="61">
        <f t="shared" si="792"/>
        <v>7.4583333333333335E-2</v>
      </c>
      <c r="DC161" s="61">
        <f t="shared" si="793"/>
        <v>8.7442129629629606E-2</v>
      </c>
      <c r="DD161" s="6"/>
      <c r="DE161" s="63">
        <v>40</v>
      </c>
      <c r="DF161" s="64">
        <f t="shared" ref="DF161:DG161" si="796">MINUTE(DB161)/60+HOUR(DB161)+SECOND(DB161)/3600</f>
        <v>1.7899999999999998</v>
      </c>
      <c r="DG161" s="64">
        <f t="shared" si="796"/>
        <v>2.0986111111111114</v>
      </c>
      <c r="DH161" s="16">
        <f>DH160-5</f>
        <v>195</v>
      </c>
      <c r="DI161" s="16">
        <f t="shared" ref="DI161" si="797">-(SECOND(CS161-$CS$160)/60+MINUTE(CS161-$CS$160)+HOUR(CS161-$CS$160)*60)</f>
        <v>-2.0499999999999998</v>
      </c>
      <c r="DJ161" s="65">
        <f t="shared" ref="DJ161:DJ175" si="798">IF((DE161+DH161+DI161)&lt;DE161,DE161,DE161+DH161+DI161)</f>
        <v>232.95</v>
      </c>
      <c r="DK161" s="65">
        <f t="shared" si="794"/>
        <v>232.95</v>
      </c>
      <c r="DL161" s="65">
        <f>IF((S161&gt;$DM$3),0,DK161)</f>
        <v>232.95</v>
      </c>
      <c r="DM161" s="65">
        <f>IF((AI161&gt;$DN$3),0,DK161)</f>
        <v>232.95</v>
      </c>
      <c r="DN161" s="65">
        <f>IF((AY161&gt;$DN$3),0,DK161)</f>
        <v>232.95</v>
      </c>
      <c r="DO161" s="65">
        <f>IF((BO161&gt;$DN$3),0,DK161)</f>
        <v>232.95</v>
      </c>
      <c r="DP161" s="65">
        <f>IF((CE161&gt;$DM$3),0,DK161)</f>
        <v>232.95</v>
      </c>
      <c r="DQ161" s="65">
        <f>IF((CU161&gt;$DM$3),0,DK161)</f>
        <v>232.95</v>
      </c>
      <c r="DR161" s="134">
        <f t="shared" ref="DR161" si="799">DL161*DM161*DN161*DO161*DP161*DQ161/DL161/DM161/DN161/DP161/DQ161</f>
        <v>232.95</v>
      </c>
    </row>
    <row r="162" spans="1:123" s="67" customFormat="1">
      <c r="A162" s="212">
        <f t="shared" ref="A162:A173" si="800">A161+1</f>
        <v>3</v>
      </c>
      <c r="B162" s="80">
        <f t="shared" si="795"/>
        <v>40</v>
      </c>
      <c r="C162" s="115">
        <v>354</v>
      </c>
      <c r="D162" s="103" t="s">
        <v>1250</v>
      </c>
      <c r="E162" s="103" t="s">
        <v>1249</v>
      </c>
      <c r="F162" s="128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298"/>
      <c r="AG162" s="137"/>
      <c r="AH162" s="137"/>
      <c r="AI162" s="137"/>
      <c r="AJ162" s="137"/>
      <c r="AK162" s="137"/>
      <c r="AL162" s="137"/>
      <c r="AM162" s="137"/>
      <c r="AN162" s="137"/>
      <c r="AO162" s="137"/>
      <c r="AP162" s="137"/>
      <c r="AQ162" s="137"/>
      <c r="AR162" s="137"/>
      <c r="AS162" s="137"/>
      <c r="AT162" s="137"/>
      <c r="AU162" s="137"/>
      <c r="AV162" s="137"/>
      <c r="AW162" s="137"/>
      <c r="AX162" s="137"/>
      <c r="AY162" s="137"/>
      <c r="AZ162" s="137"/>
      <c r="BA162" s="137"/>
      <c r="BB162" s="137"/>
      <c r="BC162" s="137"/>
      <c r="BD162" s="137"/>
      <c r="BE162" s="137"/>
      <c r="BF162" s="137"/>
      <c r="BG162" s="137"/>
      <c r="BH162" s="137"/>
      <c r="BI162" s="137"/>
      <c r="BJ162" s="137"/>
      <c r="BK162" s="137"/>
      <c r="BL162" s="312"/>
      <c r="BM162" s="137"/>
      <c r="BN162" s="137"/>
      <c r="BO162" s="137"/>
      <c r="BP162" s="137"/>
      <c r="BQ162" s="137"/>
      <c r="BR162" s="137"/>
      <c r="BS162" s="136">
        <v>0.5</v>
      </c>
      <c r="BT162" s="47" t="str">
        <f t="shared" si="763"/>
        <v>12</v>
      </c>
      <c r="BU162" s="47" t="str">
        <f t="shared" si="764"/>
        <v>56</v>
      </c>
      <c r="BV162" s="47" t="str">
        <f t="shared" si="765"/>
        <v>17</v>
      </c>
      <c r="BW162" s="48" t="s">
        <v>1605</v>
      </c>
      <c r="BX162" s="49" t="str">
        <f t="shared" si="766"/>
        <v>12:56:17</v>
      </c>
      <c r="BY162" s="47" t="str">
        <f t="shared" si="767"/>
        <v>13</v>
      </c>
      <c r="BZ162" s="47" t="str">
        <f t="shared" si="768"/>
        <v>00</v>
      </c>
      <c r="CA162" s="47" t="str">
        <f t="shared" si="769"/>
        <v>33</v>
      </c>
      <c r="CB162" s="48" t="s">
        <v>1606</v>
      </c>
      <c r="CC162" s="49" t="str">
        <f t="shared" si="770"/>
        <v>13:00:33</v>
      </c>
      <c r="CD162" s="107">
        <f t="shared" si="771"/>
        <v>3.9085648148148189E-2</v>
      </c>
      <c r="CE162" s="109">
        <f t="shared" si="772"/>
        <v>2.962962962962945E-3</v>
      </c>
      <c r="CF162" s="107">
        <f t="shared" si="773"/>
        <v>4.2048611111111134E-2</v>
      </c>
      <c r="CG162" s="52">
        <f t="shared" si="774"/>
        <v>21.320698845128813</v>
      </c>
      <c r="CH162" s="52">
        <f t="shared" si="775"/>
        <v>19.818331957060281</v>
      </c>
      <c r="CI162" s="108">
        <f t="shared" si="776"/>
        <v>0.5628819444444445</v>
      </c>
      <c r="CJ162" s="47" t="str">
        <f t="shared" si="777"/>
        <v>14</v>
      </c>
      <c r="CK162" s="47" t="str">
        <f t="shared" si="778"/>
        <v>30</v>
      </c>
      <c r="CL162" s="47" t="str">
        <f t="shared" si="779"/>
        <v>53</v>
      </c>
      <c r="CM162" s="48" t="s">
        <v>1607</v>
      </c>
      <c r="CN162" s="119" t="str">
        <f t="shared" si="780"/>
        <v>14:30:53</v>
      </c>
      <c r="CO162" s="47" t="str">
        <f t="shared" si="781"/>
        <v>14</v>
      </c>
      <c r="CP162" s="47" t="str">
        <f t="shared" si="782"/>
        <v>37</v>
      </c>
      <c r="CQ162" s="47" t="str">
        <f t="shared" si="783"/>
        <v>47</v>
      </c>
      <c r="CR162" s="48" t="s">
        <v>1608</v>
      </c>
      <c r="CS162" s="119" t="str">
        <f t="shared" si="784"/>
        <v>14:37:47</v>
      </c>
      <c r="CT162" s="107">
        <f t="shared" si="785"/>
        <v>4.1898148148148073E-2</v>
      </c>
      <c r="CU162" s="366">
        <f t="shared" si="786"/>
        <v>4.7916666666666385E-3</v>
      </c>
      <c r="CV162" s="107">
        <f t="shared" si="787"/>
        <v>4.6689814814814712E-2</v>
      </c>
      <c r="CW162" s="52">
        <f t="shared" si="788"/>
        <v>19.88950276243094</v>
      </c>
      <c r="CX162" s="52">
        <f t="shared" si="789"/>
        <v>17.848289538919186</v>
      </c>
      <c r="CY162" s="58"/>
      <c r="CZ162" s="59">
        <f t="shared" si="790"/>
        <v>18.781792095995829</v>
      </c>
      <c r="DA162" s="428">
        <f t="shared" si="791"/>
        <v>20.580248678004857</v>
      </c>
      <c r="DB162" s="61">
        <f t="shared" si="792"/>
        <v>8.0983796296296262E-2</v>
      </c>
      <c r="DC162" s="61">
        <f t="shared" si="793"/>
        <v>8.8738425925925846E-2</v>
      </c>
      <c r="DD162" s="6"/>
      <c r="DE162" s="63">
        <v>40</v>
      </c>
      <c r="DF162" s="64">
        <f t="shared" ref="DF162:DF169" si="801">MINUTE(DB162)/60+HOUR(DB162)+SECOND(DB162)/3600</f>
        <v>1.9436111111111112</v>
      </c>
      <c r="DG162" s="64">
        <f t="shared" ref="DG162:DG169" si="802">MINUTE(DC162)/60+HOUR(DC162)+SECOND(DC162)/3600</f>
        <v>2.1297222222222221</v>
      </c>
      <c r="DH162" s="16">
        <f t="shared" ref="DH162:DH171" si="803">DH161-5</f>
        <v>190</v>
      </c>
      <c r="DI162" s="16">
        <f t="shared" ref="DI162:DI169" si="804">-(SECOND(CS162-$CS$160)/60+MINUTE(CS162-$CS$160)+HOUR(CS162-$CS$160)*60)</f>
        <v>-3.9166666666666665</v>
      </c>
      <c r="DJ162" s="65">
        <f t="shared" ref="DJ162:DJ169" si="805">IF((DE162+DH162+DI162)&lt;DE162,DE162,DE162+DH162+DI162)</f>
        <v>226.08333333333334</v>
      </c>
      <c r="DK162" s="65">
        <f t="shared" ref="DK162:DK169" si="806">IF(BX162&gt;$DE$159,0,DJ162)</f>
        <v>226.08333333333334</v>
      </c>
      <c r="DL162" s="65">
        <f t="shared" ref="DL162:DL169" si="807">IF((S162&gt;$DM$3),0,DK162)</f>
        <v>226.08333333333334</v>
      </c>
      <c r="DM162" s="65">
        <f t="shared" ref="DM162:DM169" si="808">IF((AI162&gt;$DN$3),0,DK162)</f>
        <v>226.08333333333334</v>
      </c>
      <c r="DN162" s="65">
        <f t="shared" ref="DN162:DN169" si="809">IF((AY162&gt;$DN$3),0,DK162)</f>
        <v>226.08333333333334</v>
      </c>
      <c r="DO162" s="65">
        <f t="shared" ref="DO162:DO169" si="810">IF((BO162&gt;$DN$3),0,DK162)</f>
        <v>226.08333333333334</v>
      </c>
      <c r="DP162" s="65">
        <f t="shared" ref="DP162:DP169" si="811">IF((CE162&gt;$DM$3),0,DK162)</f>
        <v>226.08333333333334</v>
      </c>
      <c r="DQ162" s="65">
        <f t="shared" ref="DQ162:DQ169" si="812">IF((CU162&gt;$DM$3),0,DK162)</f>
        <v>226.08333333333334</v>
      </c>
      <c r="DR162" s="134">
        <f t="shared" ref="DR162:DR169" si="813">DL162*DM162*DN162*DO162*DP162*DQ162/DL162/DM162/DN162/DP162/DQ162</f>
        <v>226.08333333333334</v>
      </c>
      <c r="DS162" s="66"/>
    </row>
    <row r="163" spans="1:123" s="67" customFormat="1">
      <c r="A163" s="212">
        <f t="shared" si="800"/>
        <v>4</v>
      </c>
      <c r="B163" s="80">
        <f t="shared" si="795"/>
        <v>40</v>
      </c>
      <c r="C163" s="115">
        <v>372</v>
      </c>
      <c r="D163" s="114" t="s">
        <v>1609</v>
      </c>
      <c r="E163" s="114" t="s">
        <v>339</v>
      </c>
      <c r="F163" s="128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298"/>
      <c r="AG163" s="137"/>
      <c r="AH163" s="137"/>
      <c r="AI163" s="137"/>
      <c r="AJ163" s="137"/>
      <c r="AK163" s="137"/>
      <c r="AL163" s="137"/>
      <c r="AM163" s="137"/>
      <c r="AN163" s="137"/>
      <c r="AO163" s="137"/>
      <c r="AP163" s="137"/>
      <c r="AQ163" s="137"/>
      <c r="AR163" s="137"/>
      <c r="AS163" s="137"/>
      <c r="AT163" s="137"/>
      <c r="AU163" s="137"/>
      <c r="AV163" s="137"/>
      <c r="AW163" s="137"/>
      <c r="AX163" s="137"/>
      <c r="AY163" s="137"/>
      <c r="AZ163" s="137"/>
      <c r="BA163" s="137"/>
      <c r="BB163" s="137"/>
      <c r="BC163" s="137"/>
      <c r="BD163" s="137"/>
      <c r="BE163" s="137"/>
      <c r="BF163" s="137"/>
      <c r="BG163" s="137"/>
      <c r="BH163" s="137"/>
      <c r="BI163" s="137"/>
      <c r="BJ163" s="137"/>
      <c r="BK163" s="137"/>
      <c r="BL163" s="312"/>
      <c r="BM163" s="137"/>
      <c r="BN163" s="137"/>
      <c r="BO163" s="137"/>
      <c r="BP163" s="137"/>
      <c r="BQ163" s="137"/>
      <c r="BR163" s="137"/>
      <c r="BS163" s="136">
        <v>0.5</v>
      </c>
      <c r="BT163" s="47" t="str">
        <f t="shared" si="763"/>
        <v>12</v>
      </c>
      <c r="BU163" s="47" t="str">
        <f t="shared" si="764"/>
        <v>56</v>
      </c>
      <c r="BV163" s="47" t="str">
        <f t="shared" si="765"/>
        <v>13</v>
      </c>
      <c r="BW163" s="48" t="s">
        <v>1610</v>
      </c>
      <c r="BX163" s="49" t="str">
        <f t="shared" si="766"/>
        <v>12:56:13</v>
      </c>
      <c r="BY163" s="47" t="str">
        <f t="shared" si="767"/>
        <v>13</v>
      </c>
      <c r="BZ163" s="47" t="str">
        <f t="shared" si="768"/>
        <v>01</v>
      </c>
      <c r="CA163" s="47" t="str">
        <f t="shared" si="769"/>
        <v>20</v>
      </c>
      <c r="CB163" s="48" t="s">
        <v>1052</v>
      </c>
      <c r="CC163" s="49" t="str">
        <f t="shared" si="770"/>
        <v>13:01:20</v>
      </c>
      <c r="CD163" s="107">
        <f t="shared" si="771"/>
        <v>3.9039351851851811E-2</v>
      </c>
      <c r="CE163" s="109">
        <f t="shared" si="772"/>
        <v>3.5532407407408151E-3</v>
      </c>
      <c r="CF163" s="107">
        <f t="shared" si="773"/>
        <v>4.2592592592592626E-2</v>
      </c>
      <c r="CG163" s="52">
        <f t="shared" si="774"/>
        <v>21.345982804624963</v>
      </c>
      <c r="CH163" s="52">
        <f t="shared" si="775"/>
        <v>19.565217391304348</v>
      </c>
      <c r="CI163" s="108">
        <f t="shared" si="776"/>
        <v>0.563425925925926</v>
      </c>
      <c r="CJ163" s="47" t="str">
        <f t="shared" si="777"/>
        <v>14</v>
      </c>
      <c r="CK163" s="47" t="str">
        <f t="shared" si="778"/>
        <v>30</v>
      </c>
      <c r="CL163" s="47" t="str">
        <f t="shared" si="779"/>
        <v>58</v>
      </c>
      <c r="CM163" s="48" t="s">
        <v>1611</v>
      </c>
      <c r="CN163" s="119" t="str">
        <f t="shared" si="780"/>
        <v>14:30:58</v>
      </c>
      <c r="CO163" s="47" t="str">
        <f t="shared" si="781"/>
        <v>14</v>
      </c>
      <c r="CP163" s="47" t="str">
        <f t="shared" si="782"/>
        <v>38</v>
      </c>
      <c r="CQ163" s="47" t="str">
        <f t="shared" si="783"/>
        <v>55</v>
      </c>
      <c r="CR163" s="48" t="s">
        <v>1612</v>
      </c>
      <c r="CS163" s="119" t="str">
        <f t="shared" si="784"/>
        <v>14:38:55</v>
      </c>
      <c r="CT163" s="107">
        <f t="shared" si="785"/>
        <v>4.1412037037036997E-2</v>
      </c>
      <c r="CU163" s="366">
        <f t="shared" si="786"/>
        <v>5.5208333333333082E-3</v>
      </c>
      <c r="CV163" s="107">
        <f t="shared" si="787"/>
        <v>4.6932870370370305E-2</v>
      </c>
      <c r="CW163" s="52">
        <f t="shared" si="788"/>
        <v>20.122973728339858</v>
      </c>
      <c r="CX163" s="52">
        <f t="shared" si="789"/>
        <v>17.755856966707768</v>
      </c>
      <c r="CY163" s="58"/>
      <c r="CZ163" s="59">
        <f t="shared" si="790"/>
        <v>18.61667744020685</v>
      </c>
      <c r="DA163" s="428">
        <f t="shared" si="791"/>
        <v>20.716443677168755</v>
      </c>
      <c r="DB163" s="61">
        <f t="shared" si="792"/>
        <v>8.0451388888888808E-2</v>
      </c>
      <c r="DC163" s="61">
        <f t="shared" si="793"/>
        <v>8.9525462962962932E-2</v>
      </c>
      <c r="DD163" s="6"/>
      <c r="DE163" s="63">
        <v>40</v>
      </c>
      <c r="DF163" s="64">
        <f t="shared" si="801"/>
        <v>1.9308333333333332</v>
      </c>
      <c r="DG163" s="64">
        <f t="shared" si="802"/>
        <v>2.1486111111111112</v>
      </c>
      <c r="DH163" s="16">
        <f t="shared" si="803"/>
        <v>185</v>
      </c>
      <c r="DI163" s="16">
        <f t="shared" si="804"/>
        <v>-5.05</v>
      </c>
      <c r="DJ163" s="65">
        <f t="shared" si="805"/>
        <v>219.95</v>
      </c>
      <c r="DK163" s="65">
        <f t="shared" si="806"/>
        <v>219.95</v>
      </c>
      <c r="DL163" s="65">
        <f t="shared" si="807"/>
        <v>219.95</v>
      </c>
      <c r="DM163" s="65">
        <f t="shared" si="808"/>
        <v>219.95</v>
      </c>
      <c r="DN163" s="65">
        <f t="shared" si="809"/>
        <v>219.95</v>
      </c>
      <c r="DO163" s="65">
        <f t="shared" si="810"/>
        <v>219.95</v>
      </c>
      <c r="DP163" s="65">
        <f t="shared" si="811"/>
        <v>219.95</v>
      </c>
      <c r="DQ163" s="65">
        <f t="shared" si="812"/>
        <v>219.95</v>
      </c>
      <c r="DR163" s="134">
        <f t="shared" si="813"/>
        <v>219.95</v>
      </c>
      <c r="DS163" s="66"/>
    </row>
    <row r="164" spans="1:123" s="355" customFormat="1">
      <c r="A164" s="212">
        <f t="shared" si="800"/>
        <v>5</v>
      </c>
      <c r="B164" s="80">
        <f t="shared" si="795"/>
        <v>40</v>
      </c>
      <c r="C164" s="115">
        <v>364</v>
      </c>
      <c r="D164" s="114" t="s">
        <v>1251</v>
      </c>
      <c r="E164" s="114" t="s">
        <v>1252</v>
      </c>
      <c r="F164" s="128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298"/>
      <c r="AG164" s="137"/>
      <c r="AH164" s="137"/>
      <c r="AI164" s="137"/>
      <c r="AJ164" s="137"/>
      <c r="AK164" s="137"/>
      <c r="AL164" s="137"/>
      <c r="AM164" s="137"/>
      <c r="AN164" s="137"/>
      <c r="AO164" s="137"/>
      <c r="AP164" s="137"/>
      <c r="AQ164" s="137"/>
      <c r="AR164" s="137"/>
      <c r="AS164" s="137"/>
      <c r="AT164" s="137"/>
      <c r="AU164" s="137"/>
      <c r="AV164" s="137"/>
      <c r="AW164" s="137"/>
      <c r="AX164" s="137"/>
      <c r="AY164" s="137"/>
      <c r="AZ164" s="137"/>
      <c r="BA164" s="137"/>
      <c r="BB164" s="137"/>
      <c r="BC164" s="137"/>
      <c r="BD164" s="137"/>
      <c r="BE164" s="137"/>
      <c r="BF164" s="137"/>
      <c r="BG164" s="137"/>
      <c r="BH164" s="137"/>
      <c r="BI164" s="137"/>
      <c r="BJ164" s="137"/>
      <c r="BK164" s="137"/>
      <c r="BL164" s="312"/>
      <c r="BM164" s="137"/>
      <c r="BN164" s="137"/>
      <c r="BO164" s="137"/>
      <c r="BP164" s="137"/>
      <c r="BQ164" s="137"/>
      <c r="BR164" s="137"/>
      <c r="BS164" s="136">
        <v>0.5</v>
      </c>
      <c r="BT164" s="47" t="str">
        <f t="shared" si="763"/>
        <v>12</v>
      </c>
      <c r="BU164" s="47" t="str">
        <f t="shared" si="764"/>
        <v>56</v>
      </c>
      <c r="BV164" s="47" t="str">
        <f t="shared" si="765"/>
        <v>12</v>
      </c>
      <c r="BW164" s="48" t="s">
        <v>1613</v>
      </c>
      <c r="BX164" s="49" t="str">
        <f t="shared" si="766"/>
        <v>12:56:12</v>
      </c>
      <c r="BY164" s="47" t="str">
        <f t="shared" si="767"/>
        <v>13</v>
      </c>
      <c r="BZ164" s="47" t="str">
        <f t="shared" si="768"/>
        <v>10</v>
      </c>
      <c r="CA164" s="47" t="str">
        <f t="shared" si="769"/>
        <v>25</v>
      </c>
      <c r="CB164" s="48" t="s">
        <v>1614</v>
      </c>
      <c r="CC164" s="49" t="str">
        <f t="shared" si="770"/>
        <v>13:10:25</v>
      </c>
      <c r="CD164" s="107">
        <f t="shared" si="771"/>
        <v>3.9027777777777772E-2</v>
      </c>
      <c r="CE164" s="109">
        <f t="shared" si="772"/>
        <v>9.8726851851851372E-3</v>
      </c>
      <c r="CF164" s="107">
        <f t="shared" si="773"/>
        <v>4.890046296296291E-2</v>
      </c>
      <c r="CG164" s="52">
        <f t="shared" si="774"/>
        <v>21.352313167259787</v>
      </c>
      <c r="CH164" s="52">
        <f t="shared" si="775"/>
        <v>17.041420118343193</v>
      </c>
      <c r="CI164" s="108">
        <f t="shared" si="776"/>
        <v>0.56973379629629628</v>
      </c>
      <c r="CJ164" s="47" t="str">
        <f t="shared" si="777"/>
        <v>14</v>
      </c>
      <c r="CK164" s="47" t="str">
        <f t="shared" si="778"/>
        <v>35</v>
      </c>
      <c r="CL164" s="47" t="str">
        <f t="shared" si="779"/>
        <v>43</v>
      </c>
      <c r="CM164" s="48" t="s">
        <v>1615</v>
      </c>
      <c r="CN164" s="119" t="str">
        <f t="shared" si="780"/>
        <v>14:35:43</v>
      </c>
      <c r="CO164" s="47" t="str">
        <f t="shared" si="781"/>
        <v>14</v>
      </c>
      <c r="CP164" s="47" t="str">
        <f t="shared" si="782"/>
        <v>50</v>
      </c>
      <c r="CQ164" s="47" t="str">
        <f t="shared" si="783"/>
        <v>22</v>
      </c>
      <c r="CR164" s="48" t="s">
        <v>1616</v>
      </c>
      <c r="CS164" s="119" t="str">
        <f t="shared" si="784"/>
        <v>14:50:22</v>
      </c>
      <c r="CT164" s="107">
        <f t="shared" si="785"/>
        <v>3.8402777777777786E-2</v>
      </c>
      <c r="CU164" s="366">
        <f t="shared" si="786"/>
        <v>1.0173611111111147E-2</v>
      </c>
      <c r="CV164" s="107">
        <f t="shared" si="787"/>
        <v>4.8576388888888933E-2</v>
      </c>
      <c r="CW164" s="52">
        <f t="shared" si="788"/>
        <v>21.699819168173601</v>
      </c>
      <c r="CX164" s="52">
        <f t="shared" si="789"/>
        <v>17.155110793423876</v>
      </c>
      <c r="CY164" s="58"/>
      <c r="CZ164" s="59">
        <f t="shared" si="790"/>
        <v>17.098076466397529</v>
      </c>
      <c r="DA164" s="428">
        <f t="shared" si="791"/>
        <v>21.524663677130043</v>
      </c>
      <c r="DB164" s="61">
        <f t="shared" si="792"/>
        <v>7.7430555555555558E-2</v>
      </c>
      <c r="DC164" s="61">
        <f t="shared" si="793"/>
        <v>9.7476851851851842E-2</v>
      </c>
      <c r="DD164" s="6"/>
      <c r="DE164" s="63">
        <v>40</v>
      </c>
      <c r="DF164" s="64">
        <f t="shared" si="801"/>
        <v>1.8583333333333334</v>
      </c>
      <c r="DG164" s="64">
        <f t="shared" si="802"/>
        <v>2.3394444444444447</v>
      </c>
      <c r="DH164" s="16">
        <f t="shared" si="803"/>
        <v>180</v>
      </c>
      <c r="DI164" s="16">
        <f t="shared" si="804"/>
        <v>-16.5</v>
      </c>
      <c r="DJ164" s="65">
        <f t="shared" si="805"/>
        <v>203.5</v>
      </c>
      <c r="DK164" s="65">
        <f t="shared" si="806"/>
        <v>203.5</v>
      </c>
      <c r="DL164" s="65">
        <f t="shared" si="807"/>
        <v>203.5</v>
      </c>
      <c r="DM164" s="65">
        <f t="shared" si="808"/>
        <v>203.5</v>
      </c>
      <c r="DN164" s="65">
        <f t="shared" si="809"/>
        <v>203.5</v>
      </c>
      <c r="DO164" s="65">
        <f t="shared" si="810"/>
        <v>203.5</v>
      </c>
      <c r="DP164" s="65">
        <f t="shared" si="811"/>
        <v>203.5</v>
      </c>
      <c r="DQ164" s="65">
        <f t="shared" si="812"/>
        <v>203.5</v>
      </c>
      <c r="DR164" s="134">
        <f t="shared" si="813"/>
        <v>203.5</v>
      </c>
    </row>
    <row r="165" spans="1:123" s="67" customFormat="1">
      <c r="A165" s="212">
        <f t="shared" si="800"/>
        <v>6</v>
      </c>
      <c r="B165" s="80">
        <f t="shared" si="795"/>
        <v>40</v>
      </c>
      <c r="C165" s="115">
        <v>320</v>
      </c>
      <c r="D165" s="114" t="s">
        <v>750</v>
      </c>
      <c r="E165" s="114" t="s">
        <v>1617</v>
      </c>
      <c r="F165" s="128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297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5"/>
      <c r="BI165" s="135"/>
      <c r="BJ165" s="135"/>
      <c r="BK165" s="135"/>
      <c r="BL165" s="311"/>
      <c r="BM165" s="135"/>
      <c r="BN165" s="135"/>
      <c r="BO165" s="135"/>
      <c r="BP165" s="135"/>
      <c r="BQ165" s="135"/>
      <c r="BR165" s="135"/>
      <c r="BS165" s="136">
        <v>0.5</v>
      </c>
      <c r="BT165" s="47" t="str">
        <f t="shared" si="763"/>
        <v>13</v>
      </c>
      <c r="BU165" s="47" t="str">
        <f t="shared" si="764"/>
        <v>14</v>
      </c>
      <c r="BV165" s="47" t="str">
        <f t="shared" si="765"/>
        <v>23</v>
      </c>
      <c r="BW165" s="48" t="s">
        <v>1618</v>
      </c>
      <c r="BX165" s="49" t="str">
        <f t="shared" si="766"/>
        <v>13:14:23</v>
      </c>
      <c r="BY165" s="47" t="str">
        <f t="shared" si="767"/>
        <v>13</v>
      </c>
      <c r="BZ165" s="47" t="str">
        <f t="shared" si="768"/>
        <v>19</v>
      </c>
      <c r="CA165" s="47" t="str">
        <f t="shared" si="769"/>
        <v>49</v>
      </c>
      <c r="CB165" s="48" t="s">
        <v>1619</v>
      </c>
      <c r="CC165" s="49" t="str">
        <f t="shared" si="770"/>
        <v>13:19:49</v>
      </c>
      <c r="CD165" s="107">
        <f t="shared" si="771"/>
        <v>5.16550925925926E-2</v>
      </c>
      <c r="CE165" s="109">
        <f t="shared" si="772"/>
        <v>3.7731481481481088E-3</v>
      </c>
      <c r="CF165" s="107">
        <f t="shared" si="773"/>
        <v>5.5428240740740709E-2</v>
      </c>
      <c r="CG165" s="52">
        <f t="shared" si="774"/>
        <v>16.132646202106205</v>
      </c>
      <c r="CH165" s="52">
        <f t="shared" si="775"/>
        <v>15.034453956984757</v>
      </c>
      <c r="CI165" s="108">
        <f t="shared" si="776"/>
        <v>0.57626157407407408</v>
      </c>
      <c r="CJ165" s="47" t="str">
        <f t="shared" si="777"/>
        <v>14</v>
      </c>
      <c r="CK165" s="47" t="str">
        <f t="shared" si="778"/>
        <v>58</v>
      </c>
      <c r="CL165" s="47" t="str">
        <f t="shared" si="779"/>
        <v>07</v>
      </c>
      <c r="CM165" s="48" t="s">
        <v>1620</v>
      </c>
      <c r="CN165" s="119" t="str">
        <f t="shared" si="780"/>
        <v>14:58:07</v>
      </c>
      <c r="CO165" s="47" t="str">
        <f t="shared" si="781"/>
        <v>15</v>
      </c>
      <c r="CP165" s="47" t="str">
        <f t="shared" si="782"/>
        <v>04</v>
      </c>
      <c r="CQ165" s="47" t="str">
        <f t="shared" si="783"/>
        <v>51</v>
      </c>
      <c r="CR165" s="48" t="s">
        <v>1621</v>
      </c>
      <c r="CS165" s="119" t="str">
        <f t="shared" si="784"/>
        <v>15:04:51</v>
      </c>
      <c r="CT165" s="107">
        <f t="shared" si="785"/>
        <v>4.7430555555555531E-2</v>
      </c>
      <c r="CU165" s="366">
        <f t="shared" si="786"/>
        <v>4.6759259259259167E-3</v>
      </c>
      <c r="CV165" s="107">
        <f t="shared" si="787"/>
        <v>5.2106481481481448E-2</v>
      </c>
      <c r="CW165" s="52">
        <f t="shared" si="788"/>
        <v>17.569546120058568</v>
      </c>
      <c r="CX165" s="52">
        <f t="shared" si="789"/>
        <v>15.992892047978675</v>
      </c>
      <c r="CY165" s="58"/>
      <c r="CZ165" s="59">
        <f t="shared" si="790"/>
        <v>15.498869874071683</v>
      </c>
      <c r="DA165" s="428">
        <f t="shared" si="791"/>
        <v>16.820464898960402</v>
      </c>
      <c r="DB165" s="61">
        <f t="shared" si="792"/>
        <v>9.9085648148148131E-2</v>
      </c>
      <c r="DC165" s="61">
        <f t="shared" si="793"/>
        <v>0.10753472222222216</v>
      </c>
      <c r="DD165" s="6"/>
      <c r="DE165" s="63">
        <v>40</v>
      </c>
      <c r="DF165" s="64">
        <f t="shared" si="801"/>
        <v>2.3780555555555556</v>
      </c>
      <c r="DG165" s="64">
        <f t="shared" si="802"/>
        <v>2.5808333333333331</v>
      </c>
      <c r="DH165" s="16">
        <f t="shared" si="803"/>
        <v>175</v>
      </c>
      <c r="DI165" s="16">
        <f t="shared" si="804"/>
        <v>-30.983333333333334</v>
      </c>
      <c r="DJ165" s="65">
        <f t="shared" si="805"/>
        <v>184.01666666666665</v>
      </c>
      <c r="DK165" s="65">
        <f t="shared" si="806"/>
        <v>184.01666666666665</v>
      </c>
      <c r="DL165" s="65">
        <f t="shared" si="807"/>
        <v>184.01666666666665</v>
      </c>
      <c r="DM165" s="65">
        <f t="shared" si="808"/>
        <v>184.01666666666665</v>
      </c>
      <c r="DN165" s="65">
        <f t="shared" si="809"/>
        <v>184.01666666666665</v>
      </c>
      <c r="DO165" s="65">
        <f t="shared" si="810"/>
        <v>184.01666666666665</v>
      </c>
      <c r="DP165" s="65">
        <f t="shared" si="811"/>
        <v>184.01666666666665</v>
      </c>
      <c r="DQ165" s="65">
        <f t="shared" si="812"/>
        <v>184.01666666666665</v>
      </c>
      <c r="DR165" s="134">
        <f t="shared" si="813"/>
        <v>184.01666666666671</v>
      </c>
      <c r="DS165" s="66"/>
    </row>
    <row r="166" spans="1:123" s="67" customFormat="1">
      <c r="A166" s="212">
        <f t="shared" si="800"/>
        <v>7</v>
      </c>
      <c r="B166" s="80">
        <f t="shared" si="795"/>
        <v>40</v>
      </c>
      <c r="C166" s="115">
        <v>322</v>
      </c>
      <c r="D166" s="103" t="s">
        <v>1622</v>
      </c>
      <c r="E166" s="103" t="s">
        <v>1623</v>
      </c>
      <c r="F166" s="128"/>
      <c r="G166" s="377"/>
      <c r="H166" s="377"/>
      <c r="I166" s="377"/>
      <c r="J166" s="377"/>
      <c r="K166" s="377"/>
      <c r="L166" s="377"/>
      <c r="M166" s="377"/>
      <c r="N166" s="377"/>
      <c r="O166" s="377"/>
      <c r="P166" s="377"/>
      <c r="Q166" s="377"/>
      <c r="R166" s="377"/>
      <c r="S166" s="377"/>
      <c r="T166" s="377"/>
      <c r="U166" s="377"/>
      <c r="V166" s="377"/>
      <c r="W166" s="377"/>
      <c r="X166" s="377"/>
      <c r="Y166" s="377"/>
      <c r="Z166" s="377"/>
      <c r="AA166" s="377"/>
      <c r="AB166" s="377"/>
      <c r="AC166" s="377"/>
      <c r="AD166" s="377"/>
      <c r="AE166" s="377"/>
      <c r="AF166" s="378"/>
      <c r="AG166" s="377"/>
      <c r="AH166" s="377"/>
      <c r="AI166" s="377"/>
      <c r="AJ166" s="377"/>
      <c r="AK166" s="377"/>
      <c r="AL166" s="377"/>
      <c r="AM166" s="377"/>
      <c r="AN166" s="377"/>
      <c r="AO166" s="377"/>
      <c r="AP166" s="377"/>
      <c r="AQ166" s="377"/>
      <c r="AR166" s="377"/>
      <c r="AS166" s="377"/>
      <c r="AT166" s="377"/>
      <c r="AU166" s="377"/>
      <c r="AV166" s="377"/>
      <c r="AW166" s="377"/>
      <c r="AX166" s="377"/>
      <c r="AY166" s="377"/>
      <c r="AZ166" s="377"/>
      <c r="BA166" s="377"/>
      <c r="BB166" s="377"/>
      <c r="BC166" s="377"/>
      <c r="BD166" s="377"/>
      <c r="BE166" s="377"/>
      <c r="BF166" s="377"/>
      <c r="BG166" s="377"/>
      <c r="BH166" s="377"/>
      <c r="BI166" s="377"/>
      <c r="BJ166" s="377"/>
      <c r="BK166" s="377"/>
      <c r="BL166" s="379"/>
      <c r="BM166" s="377"/>
      <c r="BN166" s="377"/>
      <c r="BO166" s="377"/>
      <c r="BP166" s="377"/>
      <c r="BQ166" s="377"/>
      <c r="BR166" s="377"/>
      <c r="BS166" s="136">
        <v>0.5</v>
      </c>
      <c r="BT166" s="47" t="str">
        <f t="shared" si="763"/>
        <v>13</v>
      </c>
      <c r="BU166" s="47" t="str">
        <f t="shared" si="764"/>
        <v>18</v>
      </c>
      <c r="BV166" s="47" t="str">
        <f t="shared" si="765"/>
        <v>05</v>
      </c>
      <c r="BW166" s="48" t="s">
        <v>1624</v>
      </c>
      <c r="BX166" s="49" t="str">
        <f t="shared" si="766"/>
        <v>13:18:05</v>
      </c>
      <c r="BY166" s="47" t="str">
        <f t="shared" si="767"/>
        <v>13</v>
      </c>
      <c r="BZ166" s="47" t="str">
        <f t="shared" si="768"/>
        <v>22</v>
      </c>
      <c r="CA166" s="47" t="str">
        <f t="shared" si="769"/>
        <v>40</v>
      </c>
      <c r="CB166" s="48" t="s">
        <v>1625</v>
      </c>
      <c r="CC166" s="49" t="str">
        <f t="shared" si="770"/>
        <v>13:22:40</v>
      </c>
      <c r="CD166" s="107">
        <f t="shared" si="771"/>
        <v>5.4224537037037002E-2</v>
      </c>
      <c r="CE166" s="109">
        <f t="shared" si="772"/>
        <v>3.1828703703704608E-3</v>
      </c>
      <c r="CF166" s="107">
        <f t="shared" si="773"/>
        <v>5.7407407407407463E-2</v>
      </c>
      <c r="CG166" s="52">
        <f t="shared" si="774"/>
        <v>15.368196371398078</v>
      </c>
      <c r="CH166" s="52">
        <f t="shared" si="775"/>
        <v>14.516129032258064</v>
      </c>
      <c r="CI166" s="108">
        <f t="shared" si="776"/>
        <v>0.57824074074074083</v>
      </c>
      <c r="CJ166" s="47" t="str">
        <f t="shared" si="777"/>
        <v>15</v>
      </c>
      <c r="CK166" s="47" t="str">
        <f t="shared" si="778"/>
        <v>02</v>
      </c>
      <c r="CL166" s="47" t="str">
        <f t="shared" si="779"/>
        <v>30</v>
      </c>
      <c r="CM166" s="48" t="s">
        <v>1626</v>
      </c>
      <c r="CN166" s="119" t="str">
        <f t="shared" si="780"/>
        <v>15:02:30</v>
      </c>
      <c r="CO166" s="47" t="str">
        <f t="shared" si="781"/>
        <v>15</v>
      </c>
      <c r="CP166" s="47" t="str">
        <f t="shared" si="782"/>
        <v>08</v>
      </c>
      <c r="CQ166" s="47" t="str">
        <f t="shared" si="783"/>
        <v>09</v>
      </c>
      <c r="CR166" s="48" t="s">
        <v>1627</v>
      </c>
      <c r="CS166" s="119" t="str">
        <f t="shared" si="784"/>
        <v>15:08:09</v>
      </c>
      <c r="CT166" s="107">
        <f t="shared" si="785"/>
        <v>4.8495370370370217E-2</v>
      </c>
      <c r="CU166" s="366">
        <f t="shared" si="786"/>
        <v>3.9236111111111693E-3</v>
      </c>
      <c r="CV166" s="107">
        <f t="shared" si="787"/>
        <v>5.2418981481481386E-2</v>
      </c>
      <c r="CW166" s="52">
        <f t="shared" si="788"/>
        <v>17.183770883054894</v>
      </c>
      <c r="CX166" s="52">
        <f t="shared" si="789"/>
        <v>15.897549127842792</v>
      </c>
      <c r="CY166" s="58"/>
      <c r="CZ166" s="59">
        <f t="shared" si="790"/>
        <v>15.175466329434082</v>
      </c>
      <c r="DA166" s="428">
        <f t="shared" si="791"/>
        <v>16.225352112676052</v>
      </c>
      <c r="DB166" s="61">
        <f t="shared" si="792"/>
        <v>0.10271990740740722</v>
      </c>
      <c r="DC166" s="61">
        <f t="shared" si="793"/>
        <v>0.10982638888888885</v>
      </c>
      <c r="DD166" s="6"/>
      <c r="DE166" s="63">
        <v>40</v>
      </c>
      <c r="DF166" s="64">
        <f t="shared" si="801"/>
        <v>2.4652777777777781</v>
      </c>
      <c r="DG166" s="64">
        <f t="shared" si="802"/>
        <v>2.6358333333333333</v>
      </c>
      <c r="DH166" s="16">
        <f t="shared" si="803"/>
        <v>170</v>
      </c>
      <c r="DI166" s="16">
        <f t="shared" si="804"/>
        <v>-34.283333333333331</v>
      </c>
      <c r="DJ166" s="65">
        <f t="shared" si="805"/>
        <v>175.71666666666667</v>
      </c>
      <c r="DK166" s="65">
        <f t="shared" si="806"/>
        <v>175.71666666666667</v>
      </c>
      <c r="DL166" s="65">
        <f t="shared" si="807"/>
        <v>175.71666666666667</v>
      </c>
      <c r="DM166" s="65">
        <f t="shared" si="808"/>
        <v>175.71666666666667</v>
      </c>
      <c r="DN166" s="65">
        <f t="shared" si="809"/>
        <v>175.71666666666667</v>
      </c>
      <c r="DO166" s="65">
        <f t="shared" si="810"/>
        <v>175.71666666666667</v>
      </c>
      <c r="DP166" s="65">
        <f t="shared" si="811"/>
        <v>175.71666666666667</v>
      </c>
      <c r="DQ166" s="65">
        <f t="shared" si="812"/>
        <v>175.71666666666667</v>
      </c>
      <c r="DR166" s="134">
        <f t="shared" si="813"/>
        <v>175.71666666666667</v>
      </c>
      <c r="DS166" s="66"/>
    </row>
    <row r="167" spans="1:123" s="67" customFormat="1">
      <c r="A167" s="212">
        <f t="shared" si="800"/>
        <v>8</v>
      </c>
      <c r="B167" s="80">
        <f t="shared" si="795"/>
        <v>40</v>
      </c>
      <c r="C167" s="115">
        <v>318</v>
      </c>
      <c r="D167" s="103" t="s">
        <v>405</v>
      </c>
      <c r="E167" s="103" t="s">
        <v>406</v>
      </c>
      <c r="F167" s="128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297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7"/>
      <c r="BD167" s="137"/>
      <c r="BE167" s="137"/>
      <c r="BF167" s="137"/>
      <c r="BG167" s="137"/>
      <c r="BH167" s="137"/>
      <c r="BI167" s="137"/>
      <c r="BJ167" s="137"/>
      <c r="BK167" s="137"/>
      <c r="BL167" s="312"/>
      <c r="BM167" s="137"/>
      <c r="BN167" s="137"/>
      <c r="BO167" s="137"/>
      <c r="BP167" s="137"/>
      <c r="BQ167" s="137"/>
      <c r="BR167" s="137"/>
      <c r="BS167" s="136">
        <v>0.5</v>
      </c>
      <c r="BT167" s="47" t="str">
        <f t="shared" si="763"/>
        <v>13</v>
      </c>
      <c r="BU167" s="47" t="str">
        <f t="shared" si="764"/>
        <v>15</v>
      </c>
      <c r="BV167" s="47" t="str">
        <f t="shared" si="765"/>
        <v>17</v>
      </c>
      <c r="BW167" s="48" t="s">
        <v>1628</v>
      </c>
      <c r="BX167" s="49" t="str">
        <f t="shared" si="766"/>
        <v>13:15:17</v>
      </c>
      <c r="BY167" s="47" t="str">
        <f t="shared" si="767"/>
        <v>13</v>
      </c>
      <c r="BZ167" s="47" t="str">
        <f t="shared" si="768"/>
        <v>20</v>
      </c>
      <c r="CA167" s="47" t="str">
        <f t="shared" si="769"/>
        <v>28</v>
      </c>
      <c r="CB167" s="48" t="s">
        <v>1629</v>
      </c>
      <c r="CC167" s="49" t="str">
        <f t="shared" si="770"/>
        <v>13:20:28</v>
      </c>
      <c r="CD167" s="107">
        <f t="shared" si="771"/>
        <v>5.2280092592592586E-2</v>
      </c>
      <c r="CE167" s="109">
        <f t="shared" si="772"/>
        <v>3.5995370370370816E-3</v>
      </c>
      <c r="CF167" s="107">
        <f t="shared" si="773"/>
        <v>5.5879629629629668E-2</v>
      </c>
      <c r="CG167" s="52">
        <f t="shared" si="774"/>
        <v>15.939783041841929</v>
      </c>
      <c r="CH167" s="52">
        <f t="shared" si="775"/>
        <v>14.913007456503728</v>
      </c>
      <c r="CI167" s="108">
        <f t="shared" si="776"/>
        <v>0.57671296296296304</v>
      </c>
      <c r="CJ167" s="47" t="str">
        <f t="shared" si="777"/>
        <v>15</v>
      </c>
      <c r="CK167" s="47" t="str">
        <f t="shared" si="778"/>
        <v>04</v>
      </c>
      <c r="CL167" s="47" t="str">
        <f t="shared" si="779"/>
        <v>23</v>
      </c>
      <c r="CM167" s="48" t="s">
        <v>1630</v>
      </c>
      <c r="CN167" s="119" t="str">
        <f t="shared" si="780"/>
        <v>15:04:23</v>
      </c>
      <c r="CO167" s="47" t="str">
        <f t="shared" si="781"/>
        <v>15</v>
      </c>
      <c r="CP167" s="47" t="str">
        <f t="shared" si="782"/>
        <v>10</v>
      </c>
      <c r="CQ167" s="47" t="str">
        <f t="shared" si="783"/>
        <v>08</v>
      </c>
      <c r="CR167" s="48" t="s">
        <v>1631</v>
      </c>
      <c r="CS167" s="119" t="str">
        <f t="shared" si="784"/>
        <v>15:10:08</v>
      </c>
      <c r="CT167" s="107">
        <f t="shared" si="785"/>
        <v>5.1331018518518401E-2</v>
      </c>
      <c r="CU167" s="366">
        <f t="shared" si="786"/>
        <v>3.9930555555556246E-3</v>
      </c>
      <c r="CV167" s="107">
        <f t="shared" si="787"/>
        <v>5.5324074074074026E-2</v>
      </c>
      <c r="CW167" s="52">
        <f t="shared" si="788"/>
        <v>16.234498308906424</v>
      </c>
      <c r="CX167" s="52">
        <f t="shared" si="789"/>
        <v>15.062761506276152</v>
      </c>
      <c r="CY167" s="58"/>
      <c r="CZ167" s="59">
        <f t="shared" si="790"/>
        <v>14.987510407993341</v>
      </c>
      <c r="DA167" s="428">
        <f t="shared" si="791"/>
        <v>16.085790884718499</v>
      </c>
      <c r="DB167" s="61">
        <f t="shared" si="792"/>
        <v>0.10361111111111099</v>
      </c>
      <c r="DC167" s="61">
        <f t="shared" si="793"/>
        <v>0.11120370370370369</v>
      </c>
      <c r="DD167" s="6"/>
      <c r="DE167" s="63">
        <v>40</v>
      </c>
      <c r="DF167" s="64">
        <f t="shared" si="801"/>
        <v>2.4866666666666668</v>
      </c>
      <c r="DG167" s="64">
        <f t="shared" si="802"/>
        <v>2.6688888888888886</v>
      </c>
      <c r="DH167" s="16">
        <f t="shared" si="803"/>
        <v>165</v>
      </c>
      <c r="DI167" s="16">
        <f t="shared" si="804"/>
        <v>-36.266666666666666</v>
      </c>
      <c r="DJ167" s="65">
        <f t="shared" si="805"/>
        <v>168.73333333333335</v>
      </c>
      <c r="DK167" s="65">
        <f t="shared" si="806"/>
        <v>168.73333333333335</v>
      </c>
      <c r="DL167" s="65">
        <f t="shared" si="807"/>
        <v>168.73333333333335</v>
      </c>
      <c r="DM167" s="65">
        <f t="shared" si="808"/>
        <v>168.73333333333335</v>
      </c>
      <c r="DN167" s="65">
        <f t="shared" si="809"/>
        <v>168.73333333333335</v>
      </c>
      <c r="DO167" s="65">
        <f t="shared" si="810"/>
        <v>168.73333333333335</v>
      </c>
      <c r="DP167" s="65">
        <f t="shared" si="811"/>
        <v>168.73333333333335</v>
      </c>
      <c r="DQ167" s="65">
        <f t="shared" si="812"/>
        <v>168.73333333333335</v>
      </c>
      <c r="DR167" s="134">
        <f t="shared" si="813"/>
        <v>168.73333333333338</v>
      </c>
      <c r="DS167" s="66"/>
    </row>
    <row r="168" spans="1:123" s="67" customFormat="1">
      <c r="A168" s="212">
        <f t="shared" si="800"/>
        <v>9</v>
      </c>
      <c r="B168" s="80">
        <f t="shared" si="795"/>
        <v>40</v>
      </c>
      <c r="C168" s="115">
        <v>302</v>
      </c>
      <c r="D168" s="114" t="s">
        <v>1528</v>
      </c>
      <c r="E168" s="114" t="s">
        <v>1188</v>
      </c>
      <c r="F168" s="128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298"/>
      <c r="AG168" s="137"/>
      <c r="AH168" s="137"/>
      <c r="AI168" s="137"/>
      <c r="AJ168" s="137"/>
      <c r="AK168" s="137"/>
      <c r="AL168" s="137"/>
      <c r="AM168" s="137"/>
      <c r="AN168" s="137"/>
      <c r="AO168" s="137"/>
      <c r="AP168" s="137"/>
      <c r="AQ168" s="137"/>
      <c r="AR168" s="137"/>
      <c r="AS168" s="137"/>
      <c r="AT168" s="137"/>
      <c r="AU168" s="137"/>
      <c r="AV168" s="137"/>
      <c r="AW168" s="137"/>
      <c r="AX168" s="137"/>
      <c r="AY168" s="137"/>
      <c r="AZ168" s="137"/>
      <c r="BA168" s="137"/>
      <c r="BB168" s="137"/>
      <c r="BC168" s="137"/>
      <c r="BD168" s="137"/>
      <c r="BE168" s="137"/>
      <c r="BF168" s="137"/>
      <c r="BG168" s="137"/>
      <c r="BH168" s="137"/>
      <c r="BI168" s="137"/>
      <c r="BJ168" s="137"/>
      <c r="BK168" s="137"/>
      <c r="BL168" s="312"/>
      <c r="BM168" s="137"/>
      <c r="BN168" s="137"/>
      <c r="BO168" s="137"/>
      <c r="BP168" s="137"/>
      <c r="BQ168" s="137"/>
      <c r="BR168" s="137"/>
      <c r="BS168" s="136">
        <v>0.5</v>
      </c>
      <c r="BT168" s="47" t="str">
        <f t="shared" si="763"/>
        <v>13</v>
      </c>
      <c r="BU168" s="47" t="str">
        <f t="shared" si="764"/>
        <v>14</v>
      </c>
      <c r="BV168" s="47" t="str">
        <f t="shared" si="765"/>
        <v>30</v>
      </c>
      <c r="BW168" s="48" t="s">
        <v>98</v>
      </c>
      <c r="BX168" s="49" t="str">
        <f t="shared" si="766"/>
        <v>13:14:30</v>
      </c>
      <c r="BY168" s="47" t="str">
        <f t="shared" si="767"/>
        <v>13</v>
      </c>
      <c r="BZ168" s="47" t="str">
        <f t="shared" si="768"/>
        <v>22</v>
      </c>
      <c r="CA168" s="47" t="str">
        <f t="shared" si="769"/>
        <v>05</v>
      </c>
      <c r="CB168" s="48" t="s">
        <v>1632</v>
      </c>
      <c r="CC168" s="49" t="str">
        <f t="shared" si="770"/>
        <v>13:22:05</v>
      </c>
      <c r="CD168" s="107">
        <f t="shared" si="771"/>
        <v>5.1736111111111094E-2</v>
      </c>
      <c r="CE168" s="109">
        <f t="shared" si="772"/>
        <v>5.2662037037036757E-3</v>
      </c>
      <c r="CF168" s="107">
        <f t="shared" si="773"/>
        <v>5.700231481481477E-2</v>
      </c>
      <c r="CG168" s="52">
        <f t="shared" si="774"/>
        <v>16.107382550335569</v>
      </c>
      <c r="CH168" s="52">
        <f t="shared" si="775"/>
        <v>14.619289340101522</v>
      </c>
      <c r="CI168" s="108">
        <f t="shared" si="776"/>
        <v>0.57783564814814814</v>
      </c>
      <c r="CJ168" s="47" t="str">
        <f t="shared" si="777"/>
        <v>15</v>
      </c>
      <c r="CK168" s="47" t="str">
        <f t="shared" si="778"/>
        <v>02</v>
      </c>
      <c r="CL168" s="47" t="str">
        <f t="shared" si="779"/>
        <v>29</v>
      </c>
      <c r="CM168" s="48" t="s">
        <v>1633</v>
      </c>
      <c r="CN168" s="119" t="str">
        <f t="shared" si="780"/>
        <v>15:02:29</v>
      </c>
      <c r="CO168" s="47" t="str">
        <f t="shared" si="781"/>
        <v>15</v>
      </c>
      <c r="CP168" s="47" t="str">
        <f t="shared" si="782"/>
        <v>10</v>
      </c>
      <c r="CQ168" s="47" t="str">
        <f t="shared" si="783"/>
        <v>20</v>
      </c>
      <c r="CR168" s="48" t="s">
        <v>1634</v>
      </c>
      <c r="CS168" s="119" t="str">
        <f t="shared" si="784"/>
        <v>15:10:20</v>
      </c>
      <c r="CT168" s="107">
        <f t="shared" si="785"/>
        <v>4.8888888888888871E-2</v>
      </c>
      <c r="CU168" s="366">
        <f t="shared" si="786"/>
        <v>5.4513888888889639E-3</v>
      </c>
      <c r="CV168" s="107">
        <f t="shared" si="787"/>
        <v>5.4340277777777835E-2</v>
      </c>
      <c r="CW168" s="52">
        <f t="shared" si="788"/>
        <v>17.045454545454547</v>
      </c>
      <c r="CX168" s="52">
        <f t="shared" si="789"/>
        <v>15.335463258785943</v>
      </c>
      <c r="CY168" s="58"/>
      <c r="CZ168" s="59">
        <f t="shared" si="790"/>
        <v>14.96881496881497</v>
      </c>
      <c r="DA168" s="428">
        <f t="shared" si="791"/>
        <v>16.563146997929607</v>
      </c>
      <c r="DB168" s="61">
        <f t="shared" si="792"/>
        <v>0.10062499999999996</v>
      </c>
      <c r="DC168" s="61">
        <f t="shared" si="793"/>
        <v>0.1113425925925926</v>
      </c>
      <c r="DD168" s="6"/>
      <c r="DE168" s="63">
        <v>40</v>
      </c>
      <c r="DF168" s="64">
        <f t="shared" si="801"/>
        <v>2.415</v>
      </c>
      <c r="DG168" s="64">
        <f t="shared" si="802"/>
        <v>2.6722222222222221</v>
      </c>
      <c r="DH168" s="16">
        <f t="shared" si="803"/>
        <v>160</v>
      </c>
      <c r="DI168" s="16">
        <f t="shared" si="804"/>
        <v>-36.466666666666669</v>
      </c>
      <c r="DJ168" s="65">
        <f t="shared" si="805"/>
        <v>163.53333333333333</v>
      </c>
      <c r="DK168" s="65">
        <f t="shared" si="806"/>
        <v>163.53333333333333</v>
      </c>
      <c r="DL168" s="65">
        <f t="shared" si="807"/>
        <v>163.53333333333333</v>
      </c>
      <c r="DM168" s="65">
        <f t="shared" si="808"/>
        <v>163.53333333333333</v>
      </c>
      <c r="DN168" s="65">
        <f t="shared" si="809"/>
        <v>163.53333333333333</v>
      </c>
      <c r="DO168" s="65">
        <f t="shared" si="810"/>
        <v>163.53333333333333</v>
      </c>
      <c r="DP168" s="65">
        <f t="shared" si="811"/>
        <v>163.53333333333333</v>
      </c>
      <c r="DQ168" s="65">
        <f t="shared" si="812"/>
        <v>163.53333333333333</v>
      </c>
      <c r="DR168" s="134">
        <f t="shared" si="813"/>
        <v>163.53333333333336</v>
      </c>
      <c r="DS168" s="66"/>
    </row>
    <row r="169" spans="1:123" s="67" customFormat="1">
      <c r="A169" s="212">
        <f t="shared" si="800"/>
        <v>10</v>
      </c>
      <c r="B169" s="80">
        <f t="shared" si="795"/>
        <v>40</v>
      </c>
      <c r="C169" s="115">
        <v>373</v>
      </c>
      <c r="D169" s="103" t="s">
        <v>1248</v>
      </c>
      <c r="E169" s="103" t="s">
        <v>326</v>
      </c>
      <c r="F169" s="128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298"/>
      <c r="AG169" s="137"/>
      <c r="AH169" s="137"/>
      <c r="AI169" s="137"/>
      <c r="AJ169" s="137"/>
      <c r="AK169" s="137"/>
      <c r="AL169" s="137"/>
      <c r="AM169" s="137"/>
      <c r="AN169" s="137"/>
      <c r="AO169" s="137"/>
      <c r="AP169" s="137"/>
      <c r="AQ169" s="137"/>
      <c r="AR169" s="137"/>
      <c r="AS169" s="137"/>
      <c r="AT169" s="137"/>
      <c r="AU169" s="137"/>
      <c r="AV169" s="137"/>
      <c r="AW169" s="137"/>
      <c r="AX169" s="137"/>
      <c r="AY169" s="137"/>
      <c r="AZ169" s="137"/>
      <c r="BA169" s="137"/>
      <c r="BB169" s="137"/>
      <c r="BC169" s="137"/>
      <c r="BD169" s="137"/>
      <c r="BE169" s="137"/>
      <c r="BF169" s="137"/>
      <c r="BG169" s="137"/>
      <c r="BH169" s="137"/>
      <c r="BI169" s="137"/>
      <c r="BJ169" s="137"/>
      <c r="BK169" s="137"/>
      <c r="BL169" s="312"/>
      <c r="BM169" s="137"/>
      <c r="BN169" s="137"/>
      <c r="BO169" s="137"/>
      <c r="BP169" s="137"/>
      <c r="BQ169" s="137"/>
      <c r="BR169" s="137"/>
      <c r="BS169" s="136">
        <v>0.5</v>
      </c>
      <c r="BT169" s="47" t="str">
        <f t="shared" si="763"/>
        <v>13</v>
      </c>
      <c r="BU169" s="47" t="str">
        <f t="shared" si="764"/>
        <v>09</v>
      </c>
      <c r="BV169" s="47" t="str">
        <f t="shared" si="765"/>
        <v>52</v>
      </c>
      <c r="BW169" s="48" t="s">
        <v>1635</v>
      </c>
      <c r="BX169" s="49" t="str">
        <f t="shared" si="766"/>
        <v>13:09:52</v>
      </c>
      <c r="BY169" s="47" t="str">
        <f t="shared" si="767"/>
        <v>13</v>
      </c>
      <c r="BZ169" s="47" t="str">
        <f t="shared" si="768"/>
        <v>18</v>
      </c>
      <c r="CA169" s="47" t="str">
        <f t="shared" si="769"/>
        <v>56</v>
      </c>
      <c r="CB169" s="48" t="s">
        <v>1636</v>
      </c>
      <c r="CC169" s="49" t="str">
        <f t="shared" si="770"/>
        <v>13:18:56</v>
      </c>
      <c r="CD169" s="107">
        <f t="shared" si="771"/>
        <v>4.8518518518518516E-2</v>
      </c>
      <c r="CE169" s="109">
        <f t="shared" si="772"/>
        <v>6.2962962962962443E-3</v>
      </c>
      <c r="CF169" s="107">
        <f t="shared" si="773"/>
        <v>5.4814814814814761E-2</v>
      </c>
      <c r="CG169" s="52">
        <f t="shared" si="774"/>
        <v>17.175572519083971</v>
      </c>
      <c r="CH169" s="52">
        <f t="shared" si="775"/>
        <v>15.202702702702702</v>
      </c>
      <c r="CI169" s="108">
        <f t="shared" si="776"/>
        <v>0.57564814814814813</v>
      </c>
      <c r="CJ169" s="47" t="str">
        <f t="shared" si="777"/>
        <v>14</v>
      </c>
      <c r="CK169" s="47" t="str">
        <f t="shared" si="778"/>
        <v>57</v>
      </c>
      <c r="CL169" s="47" t="str">
        <f t="shared" si="779"/>
        <v>17</v>
      </c>
      <c r="CM169" s="48" t="s">
        <v>1637</v>
      </c>
      <c r="CN169" s="119" t="str">
        <f t="shared" si="780"/>
        <v>14:57:17</v>
      </c>
      <c r="CO169" s="47" t="str">
        <f t="shared" si="781"/>
        <v>15</v>
      </c>
      <c r="CP169" s="47" t="str">
        <f t="shared" si="782"/>
        <v>13</v>
      </c>
      <c r="CQ169" s="47" t="str">
        <f t="shared" si="783"/>
        <v>21</v>
      </c>
      <c r="CR169" s="48" t="s">
        <v>1638</v>
      </c>
      <c r="CS169" s="119" t="str">
        <f t="shared" si="784"/>
        <v>15:13:21</v>
      </c>
      <c r="CT169" s="107">
        <f t="shared" si="785"/>
        <v>4.7465277777777759E-2</v>
      </c>
      <c r="CU169" s="366">
        <f t="shared" si="786"/>
        <v>1.1157407407407449E-2</v>
      </c>
      <c r="CV169" s="107">
        <f t="shared" si="787"/>
        <v>5.8622685185185208E-2</v>
      </c>
      <c r="CW169" s="52">
        <f t="shared" si="788"/>
        <v>17.556693489392831</v>
      </c>
      <c r="CX169" s="52">
        <f t="shared" si="789"/>
        <v>14.215202369200396</v>
      </c>
      <c r="CY169" s="58"/>
      <c r="CZ169" s="59">
        <f t="shared" si="790"/>
        <v>14.692378328741965</v>
      </c>
      <c r="DA169" s="428">
        <f t="shared" si="791"/>
        <v>17.36404196310141</v>
      </c>
      <c r="DB169" s="61">
        <f t="shared" si="792"/>
        <v>9.5983796296296275E-2</v>
      </c>
      <c r="DC169" s="61">
        <f t="shared" si="793"/>
        <v>0.11343749999999997</v>
      </c>
      <c r="DD169" s="6"/>
      <c r="DE169" s="63">
        <v>40</v>
      </c>
      <c r="DF169" s="64">
        <f t="shared" si="801"/>
        <v>2.3036111111111111</v>
      </c>
      <c r="DG169" s="64">
        <f t="shared" si="802"/>
        <v>2.7225000000000001</v>
      </c>
      <c r="DH169" s="16">
        <f t="shared" si="803"/>
        <v>155</v>
      </c>
      <c r="DI169" s="16">
        <f t="shared" si="804"/>
        <v>-39.483333333333334</v>
      </c>
      <c r="DJ169" s="65">
        <f t="shared" si="805"/>
        <v>155.51666666666665</v>
      </c>
      <c r="DK169" s="65">
        <f t="shared" si="806"/>
        <v>155.51666666666665</v>
      </c>
      <c r="DL169" s="65">
        <f t="shared" si="807"/>
        <v>155.51666666666665</v>
      </c>
      <c r="DM169" s="65">
        <f t="shared" si="808"/>
        <v>155.51666666666665</v>
      </c>
      <c r="DN169" s="65">
        <f t="shared" si="809"/>
        <v>155.51666666666665</v>
      </c>
      <c r="DO169" s="65">
        <f t="shared" si="810"/>
        <v>155.51666666666665</v>
      </c>
      <c r="DP169" s="65">
        <f t="shared" si="811"/>
        <v>155.51666666666665</v>
      </c>
      <c r="DQ169" s="65">
        <f t="shared" si="812"/>
        <v>155.51666666666665</v>
      </c>
      <c r="DR169" s="134">
        <f t="shared" si="813"/>
        <v>155.51666666666665</v>
      </c>
      <c r="DS169" s="66"/>
    </row>
    <row r="170" spans="1:123" s="67" customFormat="1">
      <c r="A170" s="212">
        <f t="shared" si="800"/>
        <v>11</v>
      </c>
      <c r="B170" s="43">
        <v>40</v>
      </c>
      <c r="C170" s="115">
        <v>311</v>
      </c>
      <c r="D170" s="103" t="s">
        <v>1639</v>
      </c>
      <c r="E170" s="103" t="s">
        <v>1640</v>
      </c>
      <c r="F170" s="128"/>
      <c r="G170" s="377"/>
      <c r="H170" s="377"/>
      <c r="I170" s="377"/>
      <c r="J170" s="377"/>
      <c r="K170" s="377"/>
      <c r="L170" s="377"/>
      <c r="M170" s="377"/>
      <c r="N170" s="377"/>
      <c r="O170" s="377"/>
      <c r="P170" s="377"/>
      <c r="Q170" s="377"/>
      <c r="R170" s="377"/>
      <c r="S170" s="377"/>
      <c r="T170" s="377"/>
      <c r="U170" s="377"/>
      <c r="V170" s="377"/>
      <c r="W170" s="377"/>
      <c r="X170" s="377"/>
      <c r="Y170" s="377"/>
      <c r="Z170" s="377"/>
      <c r="AA170" s="377"/>
      <c r="AB170" s="377"/>
      <c r="AC170" s="377"/>
      <c r="AD170" s="377"/>
      <c r="AE170" s="377"/>
      <c r="AF170" s="378"/>
      <c r="AG170" s="377"/>
      <c r="AH170" s="377"/>
      <c r="AI170" s="377"/>
      <c r="AJ170" s="377"/>
      <c r="AK170" s="377"/>
      <c r="AL170" s="377"/>
      <c r="AM170" s="377"/>
      <c r="AN170" s="377"/>
      <c r="AO170" s="377"/>
      <c r="AP170" s="377"/>
      <c r="AQ170" s="377"/>
      <c r="AR170" s="377"/>
      <c r="AS170" s="377"/>
      <c r="AT170" s="377"/>
      <c r="AU170" s="377"/>
      <c r="AV170" s="377"/>
      <c r="AW170" s="377"/>
      <c r="AX170" s="377"/>
      <c r="AY170" s="377"/>
      <c r="AZ170" s="377"/>
      <c r="BA170" s="377"/>
      <c r="BB170" s="377"/>
      <c r="BC170" s="377"/>
      <c r="BD170" s="377"/>
      <c r="BE170" s="377"/>
      <c r="BF170" s="377"/>
      <c r="BG170" s="377"/>
      <c r="BH170" s="377"/>
      <c r="BI170" s="377"/>
      <c r="BJ170" s="377"/>
      <c r="BK170" s="377"/>
      <c r="BL170" s="379"/>
      <c r="BM170" s="377"/>
      <c r="BN170" s="377"/>
      <c r="BO170" s="377"/>
      <c r="BP170" s="377"/>
      <c r="BQ170" s="377"/>
      <c r="BR170" s="377"/>
      <c r="BS170" s="136">
        <v>0.5</v>
      </c>
      <c r="BT170" s="47" t="str">
        <f t="shared" si="763"/>
        <v>13</v>
      </c>
      <c r="BU170" s="47" t="str">
        <f t="shared" si="764"/>
        <v>14</v>
      </c>
      <c r="BV170" s="47" t="str">
        <f t="shared" si="765"/>
        <v>29</v>
      </c>
      <c r="BW170" s="48" t="s">
        <v>1641</v>
      </c>
      <c r="BX170" s="49" t="str">
        <f t="shared" si="766"/>
        <v>13:14:29</v>
      </c>
      <c r="BY170" s="47" t="str">
        <f t="shared" si="767"/>
        <v>13</v>
      </c>
      <c r="BZ170" s="47" t="str">
        <f t="shared" si="768"/>
        <v>22</v>
      </c>
      <c r="CA170" s="47" t="str">
        <f t="shared" si="769"/>
        <v>26</v>
      </c>
      <c r="CB170" s="48" t="s">
        <v>1642</v>
      </c>
      <c r="CC170" s="49" t="str">
        <f t="shared" si="770"/>
        <v>13:22:26</v>
      </c>
      <c r="CD170" s="107">
        <f t="shared" si="771"/>
        <v>5.1724537037037055E-2</v>
      </c>
      <c r="CE170" s="109">
        <f t="shared" si="772"/>
        <v>5.5208333333333082E-3</v>
      </c>
      <c r="CF170" s="107">
        <f t="shared" si="773"/>
        <v>5.7245370370370363E-2</v>
      </c>
      <c r="CG170" s="52">
        <f t="shared" si="774"/>
        <v>16.110986797941376</v>
      </c>
      <c r="CH170" s="52">
        <f t="shared" si="775"/>
        <v>14.557217953902143</v>
      </c>
      <c r="CI170" s="108">
        <f t="shared" si="776"/>
        <v>0.57807870370370373</v>
      </c>
      <c r="CJ170" s="47" t="str">
        <f t="shared" si="777"/>
        <v>15</v>
      </c>
      <c r="CK170" s="47" t="str">
        <f t="shared" si="778"/>
        <v>04</v>
      </c>
      <c r="CL170" s="47" t="str">
        <f t="shared" si="779"/>
        <v>27</v>
      </c>
      <c r="CM170" s="48" t="s">
        <v>1643</v>
      </c>
      <c r="CN170" s="119" t="str">
        <f t="shared" si="780"/>
        <v>15:04:27</v>
      </c>
      <c r="CO170" s="47" t="str">
        <f t="shared" si="781"/>
        <v>15</v>
      </c>
      <c r="CP170" s="47" t="str">
        <f t="shared" si="782"/>
        <v>14</v>
      </c>
      <c r="CQ170" s="47" t="str">
        <f t="shared" si="783"/>
        <v>00</v>
      </c>
      <c r="CR170" s="48" t="s">
        <v>1644</v>
      </c>
      <c r="CS170" s="119" t="str">
        <f t="shared" si="784"/>
        <v>15:14:00</v>
      </c>
      <c r="CT170" s="107">
        <f t="shared" si="785"/>
        <v>5.0011574074074083E-2</v>
      </c>
      <c r="CU170" s="366">
        <f t="shared" si="786"/>
        <v>6.6319444444443709E-3</v>
      </c>
      <c r="CV170" s="107">
        <f t="shared" si="787"/>
        <v>5.6643518518518454E-2</v>
      </c>
      <c r="CW170" s="52">
        <f t="shared" si="788"/>
        <v>16.662809534829901</v>
      </c>
      <c r="CX170" s="52">
        <f t="shared" si="789"/>
        <v>14.711892112791173</v>
      </c>
      <c r="CY170" s="58"/>
      <c r="CZ170" s="59">
        <f t="shared" si="790"/>
        <v>14.634146341463415</v>
      </c>
      <c r="DA170" s="428">
        <f t="shared" si="791"/>
        <v>16.382252559726961</v>
      </c>
      <c r="DB170" s="61">
        <f t="shared" si="792"/>
        <v>0.10173611111111114</v>
      </c>
      <c r="DC170" s="61">
        <f t="shared" si="793"/>
        <v>0.11388888888888882</v>
      </c>
      <c r="DD170" s="6"/>
      <c r="DE170" s="63">
        <v>41</v>
      </c>
      <c r="DF170" s="64">
        <f t="shared" ref="DF170:DF171" si="814">MINUTE(DB170)/60+HOUR(DB170)+SECOND(DB170)/3600</f>
        <v>2.4416666666666669</v>
      </c>
      <c r="DG170" s="64">
        <f t="shared" ref="DG170:DG171" si="815">MINUTE(DC170)/60+HOUR(DC170)+SECOND(DC170)/3600</f>
        <v>2.7333333333333334</v>
      </c>
      <c r="DH170" s="16">
        <f t="shared" si="803"/>
        <v>150</v>
      </c>
      <c r="DI170" s="16">
        <f t="shared" ref="DI170:DI171" si="816">-(SECOND(CS170-$CS$160)/60+MINUTE(CS170-$CS$160)+HOUR(CS170-$CS$160)*60)</f>
        <v>-40.133333333333333</v>
      </c>
      <c r="DJ170" s="65">
        <f t="shared" ref="DJ170:DJ171" si="817">IF((DE170+DH170+DI170)&lt;DE170,DE170,DE170+DH170+DI170)</f>
        <v>150.86666666666667</v>
      </c>
      <c r="DK170" s="65">
        <f t="shared" ref="DK170:DK171" si="818">IF(BX170&gt;$DE$159,0,DJ170)</f>
        <v>150.86666666666667</v>
      </c>
      <c r="DL170" s="65">
        <f t="shared" ref="DL170:DL171" si="819">IF((S170&gt;$DM$3),0,DK170)</f>
        <v>150.86666666666667</v>
      </c>
      <c r="DM170" s="65">
        <f t="shared" ref="DM170:DM171" si="820">IF((AI170&gt;$DN$3),0,DK170)</f>
        <v>150.86666666666667</v>
      </c>
      <c r="DN170" s="65">
        <f t="shared" ref="DN170:DN171" si="821">IF((AY170&gt;$DN$3),0,DK170)</f>
        <v>150.86666666666667</v>
      </c>
      <c r="DO170" s="65">
        <f t="shared" ref="DO170:DO171" si="822">IF((BO170&gt;$DN$3),0,DK170)</f>
        <v>150.86666666666667</v>
      </c>
      <c r="DP170" s="65">
        <f t="shared" ref="DP170:DP171" si="823">IF((CE170&gt;$DM$3),0,DK170)</f>
        <v>150.86666666666667</v>
      </c>
      <c r="DQ170" s="65">
        <f t="shared" ref="DQ170:DQ171" si="824">IF((CU170&gt;$DM$3),0,DK170)</f>
        <v>150.86666666666667</v>
      </c>
      <c r="DR170" s="134">
        <f t="shared" ref="DR170:DR171" si="825">DL170*DM170*DN170*DO170*DP170*DQ170/DL170/DM170/DN170/DP170/DQ170</f>
        <v>150.86666666666667</v>
      </c>
      <c r="DS170" s="66"/>
    </row>
    <row r="171" spans="1:123" s="67" customFormat="1">
      <c r="A171" s="212">
        <f t="shared" si="800"/>
        <v>12</v>
      </c>
      <c r="B171" s="43">
        <v>40</v>
      </c>
      <c r="C171" s="115">
        <v>382</v>
      </c>
      <c r="D171" s="619" t="s">
        <v>1861</v>
      </c>
      <c r="E171" s="103" t="s">
        <v>1862</v>
      </c>
      <c r="F171" s="622"/>
      <c r="G171" s="377"/>
      <c r="H171" s="377"/>
      <c r="I171" s="377"/>
      <c r="J171" s="377"/>
      <c r="K171" s="377"/>
      <c r="L171" s="377"/>
      <c r="M171" s="377"/>
      <c r="N171" s="377"/>
      <c r="O171" s="377"/>
      <c r="P171" s="377"/>
      <c r="Q171" s="377"/>
      <c r="R171" s="377"/>
      <c r="S171" s="377"/>
      <c r="T171" s="377"/>
      <c r="U171" s="377"/>
      <c r="V171" s="377"/>
      <c r="W171" s="377"/>
      <c r="X171" s="377"/>
      <c r="Y171" s="377"/>
      <c r="Z171" s="377"/>
      <c r="AA171" s="377"/>
      <c r="AB171" s="377"/>
      <c r="AC171" s="377"/>
      <c r="AD171" s="377"/>
      <c r="AE171" s="377"/>
      <c r="AF171" s="378"/>
      <c r="AG171" s="377"/>
      <c r="AH171" s="377"/>
      <c r="AI171" s="377"/>
      <c r="AJ171" s="377"/>
      <c r="AK171" s="377"/>
      <c r="AL171" s="377"/>
      <c r="AM171" s="377"/>
      <c r="AN171" s="377"/>
      <c r="AO171" s="377"/>
      <c r="AP171" s="377"/>
      <c r="AQ171" s="377"/>
      <c r="AR171" s="377"/>
      <c r="AS171" s="377"/>
      <c r="AT171" s="377"/>
      <c r="AU171" s="377"/>
      <c r="AV171" s="377"/>
      <c r="AW171" s="377"/>
      <c r="AX171" s="377"/>
      <c r="AY171" s="377"/>
      <c r="AZ171" s="377"/>
      <c r="BA171" s="377"/>
      <c r="BB171" s="377"/>
      <c r="BC171" s="377"/>
      <c r="BD171" s="377"/>
      <c r="BE171" s="377"/>
      <c r="BF171" s="377"/>
      <c r="BG171" s="377"/>
      <c r="BH171" s="377"/>
      <c r="BI171" s="377"/>
      <c r="BJ171" s="377"/>
      <c r="BK171" s="377"/>
      <c r="BL171" s="379"/>
      <c r="BM171" s="377"/>
      <c r="BN171" s="377"/>
      <c r="BO171" s="377"/>
      <c r="BP171" s="377"/>
      <c r="BQ171" s="377"/>
      <c r="BR171" s="377"/>
      <c r="BS171" s="136">
        <v>0.5</v>
      </c>
      <c r="BT171" s="47" t="str">
        <f t="shared" si="763"/>
        <v>14</v>
      </c>
      <c r="BU171" s="47" t="str">
        <f t="shared" si="764"/>
        <v>20</v>
      </c>
      <c r="BV171" s="47" t="str">
        <f t="shared" si="765"/>
        <v>12</v>
      </c>
      <c r="BW171" s="48" t="s">
        <v>1863</v>
      </c>
      <c r="BX171" s="49" t="str">
        <f t="shared" si="766"/>
        <v>14:20:12</v>
      </c>
      <c r="BY171" s="47" t="str">
        <f t="shared" si="767"/>
        <v>14</v>
      </c>
      <c r="BZ171" s="47" t="str">
        <f t="shared" si="768"/>
        <v>25</v>
      </c>
      <c r="CA171" s="47" t="str">
        <f t="shared" si="769"/>
        <v>16</v>
      </c>
      <c r="CB171" s="48" t="s">
        <v>1864</v>
      </c>
      <c r="CC171" s="49" t="str">
        <f t="shared" si="770"/>
        <v>14:25:16</v>
      </c>
      <c r="CD171" s="107">
        <f t="shared" si="771"/>
        <v>9.736111111111112E-2</v>
      </c>
      <c r="CE171" s="109">
        <f t="shared" si="772"/>
        <v>3.5185185185184764E-3</v>
      </c>
      <c r="CF171" s="107">
        <f t="shared" si="773"/>
        <v>0.1008796296296296</v>
      </c>
      <c r="CG171" s="52">
        <f t="shared" si="774"/>
        <v>8.5592011412268185</v>
      </c>
      <c r="CH171" s="52">
        <f t="shared" si="775"/>
        <v>8.2606700321248283</v>
      </c>
      <c r="CI171" s="108">
        <f t="shared" si="776"/>
        <v>0.62171296296296297</v>
      </c>
      <c r="CJ171" s="47" t="str">
        <f t="shared" si="777"/>
        <v>16</v>
      </c>
      <c r="CK171" s="47" t="str">
        <f t="shared" si="778"/>
        <v>38</v>
      </c>
      <c r="CL171" s="47" t="str">
        <f t="shared" si="779"/>
        <v>40</v>
      </c>
      <c r="CM171" s="48" t="s">
        <v>1865</v>
      </c>
      <c r="CN171" s="119" t="str">
        <f t="shared" si="780"/>
        <v>16:38:40</v>
      </c>
      <c r="CO171" s="47" t="str">
        <f t="shared" si="781"/>
        <v>16</v>
      </c>
      <c r="CP171" s="47" t="str">
        <f t="shared" si="782"/>
        <v>44</v>
      </c>
      <c r="CQ171" s="47" t="str">
        <f t="shared" si="783"/>
        <v>46</v>
      </c>
      <c r="CR171" s="48" t="s">
        <v>1866</v>
      </c>
      <c r="CS171" s="119" t="str">
        <f t="shared" si="784"/>
        <v>16:44:46</v>
      </c>
      <c r="CT171" s="107">
        <f t="shared" si="785"/>
        <v>7.1805555555555567E-2</v>
      </c>
      <c r="CU171" s="366">
        <f t="shared" si="786"/>
        <v>4.2361111111111072E-3</v>
      </c>
      <c r="CV171" s="107">
        <f t="shared" si="787"/>
        <v>7.6041666666666674E-2</v>
      </c>
      <c r="CW171" s="52">
        <f t="shared" si="788"/>
        <v>11.605415860735009</v>
      </c>
      <c r="CX171" s="52">
        <f t="shared" si="789"/>
        <v>10.95890410958904</v>
      </c>
      <c r="CY171" s="58"/>
      <c r="CZ171" s="59">
        <f t="shared" si="790"/>
        <v>9.4203846657071821</v>
      </c>
      <c r="DA171" s="421">
        <f t="shared" si="791"/>
        <v>9.8522167487684733</v>
      </c>
      <c r="DB171" s="61">
        <f t="shared" si="792"/>
        <v>0.16916666666666669</v>
      </c>
      <c r="DC171" s="61">
        <f t="shared" si="793"/>
        <v>0.17692129629629627</v>
      </c>
      <c r="DD171" s="6"/>
      <c r="DE171" s="63">
        <v>42</v>
      </c>
      <c r="DF171" s="64">
        <f t="shared" si="814"/>
        <v>4.0599999999999996</v>
      </c>
      <c r="DG171" s="64">
        <f t="shared" si="815"/>
        <v>4.2461111111111114</v>
      </c>
      <c r="DH171" s="16">
        <f t="shared" si="803"/>
        <v>145</v>
      </c>
      <c r="DI171" s="16">
        <f t="shared" si="816"/>
        <v>-130.9</v>
      </c>
      <c r="DJ171" s="65">
        <f t="shared" si="817"/>
        <v>56.099999999999994</v>
      </c>
      <c r="DK171" s="65">
        <f t="shared" si="818"/>
        <v>56.099999999999994</v>
      </c>
      <c r="DL171" s="65">
        <f t="shared" si="819"/>
        <v>56.099999999999994</v>
      </c>
      <c r="DM171" s="65">
        <f t="shared" si="820"/>
        <v>56.099999999999994</v>
      </c>
      <c r="DN171" s="65">
        <f t="shared" si="821"/>
        <v>56.099999999999994</v>
      </c>
      <c r="DO171" s="65">
        <f t="shared" si="822"/>
        <v>56.099999999999994</v>
      </c>
      <c r="DP171" s="65">
        <f t="shared" si="823"/>
        <v>56.099999999999994</v>
      </c>
      <c r="DQ171" s="65">
        <f t="shared" si="824"/>
        <v>56.099999999999994</v>
      </c>
      <c r="DR171" s="134">
        <f t="shared" si="825"/>
        <v>56.1</v>
      </c>
      <c r="DS171" s="66"/>
    </row>
    <row r="172" spans="1:123" s="355" customFormat="1">
      <c r="A172" s="417">
        <f t="shared" si="800"/>
        <v>13</v>
      </c>
      <c r="B172" s="357">
        <f t="shared" si="795"/>
        <v>40</v>
      </c>
      <c r="C172" s="374">
        <v>338</v>
      </c>
      <c r="D172" s="375" t="s">
        <v>403</v>
      </c>
      <c r="E172" s="375" t="s">
        <v>404</v>
      </c>
      <c r="F172" s="626" t="s">
        <v>51</v>
      </c>
      <c r="G172" s="377"/>
      <c r="H172" s="377"/>
      <c r="I172" s="377"/>
      <c r="J172" s="377"/>
      <c r="K172" s="377"/>
      <c r="L172" s="377"/>
      <c r="M172" s="377"/>
      <c r="N172" s="377"/>
      <c r="O172" s="377"/>
      <c r="P172" s="377"/>
      <c r="Q172" s="377"/>
      <c r="R172" s="377"/>
      <c r="S172" s="377"/>
      <c r="T172" s="377"/>
      <c r="U172" s="377"/>
      <c r="V172" s="377"/>
      <c r="W172" s="377"/>
      <c r="X172" s="377"/>
      <c r="Y172" s="377"/>
      <c r="Z172" s="377"/>
      <c r="AA172" s="377"/>
      <c r="AB172" s="377"/>
      <c r="AC172" s="377"/>
      <c r="AD172" s="377"/>
      <c r="AE172" s="377"/>
      <c r="AF172" s="378"/>
      <c r="AG172" s="377"/>
      <c r="AH172" s="377"/>
      <c r="AI172" s="377"/>
      <c r="AJ172" s="377"/>
      <c r="AK172" s="377"/>
      <c r="AL172" s="377"/>
      <c r="AM172" s="377"/>
      <c r="AN172" s="377"/>
      <c r="AO172" s="377"/>
      <c r="AP172" s="377"/>
      <c r="AQ172" s="377"/>
      <c r="AR172" s="377"/>
      <c r="AS172" s="377"/>
      <c r="AT172" s="377"/>
      <c r="AU172" s="377"/>
      <c r="AV172" s="377"/>
      <c r="AW172" s="377"/>
      <c r="AX172" s="377"/>
      <c r="AY172" s="377"/>
      <c r="AZ172" s="377"/>
      <c r="BA172" s="377"/>
      <c r="BB172" s="377"/>
      <c r="BC172" s="377"/>
      <c r="BD172" s="377"/>
      <c r="BE172" s="377"/>
      <c r="BF172" s="377"/>
      <c r="BG172" s="377"/>
      <c r="BH172" s="377"/>
      <c r="BI172" s="377"/>
      <c r="BJ172" s="377"/>
      <c r="BK172" s="377"/>
      <c r="BL172" s="379"/>
      <c r="BM172" s="377"/>
      <c r="BN172" s="377"/>
      <c r="BO172" s="377"/>
      <c r="BP172" s="377"/>
      <c r="BQ172" s="377"/>
      <c r="BR172" s="377"/>
      <c r="BS172" s="380">
        <v>0.5</v>
      </c>
      <c r="BT172" s="337" t="str">
        <f t="shared" si="763"/>
        <v/>
      </c>
      <c r="BU172" s="337" t="str">
        <f t="shared" si="764"/>
        <v/>
      </c>
      <c r="BV172" s="337" t="str">
        <f t="shared" si="765"/>
        <v/>
      </c>
      <c r="BW172" s="338"/>
      <c r="BX172" s="339"/>
      <c r="BY172" s="337"/>
      <c r="BZ172" s="337"/>
      <c r="CA172" s="337"/>
      <c r="CB172" s="338"/>
      <c r="CC172" s="339"/>
      <c r="CD172" s="366"/>
      <c r="CE172" s="366"/>
      <c r="CF172" s="366"/>
      <c r="CG172" s="341"/>
      <c r="CH172" s="341"/>
      <c r="CI172" s="323"/>
      <c r="CJ172" s="337"/>
      <c r="CK172" s="337"/>
      <c r="CL172" s="337"/>
      <c r="CM172" s="338"/>
      <c r="CN172" s="381"/>
      <c r="CO172" s="337"/>
      <c r="CP172" s="337"/>
      <c r="CQ172" s="337"/>
      <c r="CR172" s="338"/>
      <c r="CS172" s="381"/>
      <c r="CT172" s="366"/>
      <c r="CU172" s="366"/>
      <c r="CV172" s="366"/>
      <c r="CW172" s="341"/>
      <c r="CX172" s="341"/>
      <c r="CY172" s="346"/>
      <c r="CZ172" s="356"/>
      <c r="DA172" s="368"/>
      <c r="DB172" s="348"/>
      <c r="DC172" s="348"/>
      <c r="DD172" s="373"/>
      <c r="DE172" s="350">
        <v>40</v>
      </c>
      <c r="DF172" s="351"/>
      <c r="DG172" s="351"/>
      <c r="DH172" s="352"/>
      <c r="DI172" s="352"/>
      <c r="DJ172" s="353"/>
      <c r="DK172" s="353"/>
      <c r="DL172" s="353"/>
      <c r="DM172" s="353"/>
      <c r="DN172" s="353"/>
      <c r="DO172" s="353"/>
      <c r="DP172" s="353"/>
      <c r="DQ172" s="353"/>
      <c r="DR172" s="354"/>
    </row>
    <row r="173" spans="1:123" s="355" customFormat="1">
      <c r="A173" s="417">
        <f t="shared" si="800"/>
        <v>14</v>
      </c>
      <c r="B173" s="331">
        <v>40</v>
      </c>
      <c r="C173" s="374">
        <v>333</v>
      </c>
      <c r="D173" s="361" t="s">
        <v>1228</v>
      </c>
      <c r="E173" s="361" t="s">
        <v>1229</v>
      </c>
      <c r="F173" s="626" t="s">
        <v>49</v>
      </c>
      <c r="G173" s="377"/>
      <c r="H173" s="377"/>
      <c r="I173" s="377"/>
      <c r="J173" s="377"/>
      <c r="K173" s="377"/>
      <c r="L173" s="377"/>
      <c r="M173" s="377"/>
      <c r="N173" s="377"/>
      <c r="O173" s="377"/>
      <c r="P173" s="377"/>
      <c r="Q173" s="377"/>
      <c r="R173" s="377"/>
      <c r="S173" s="377"/>
      <c r="T173" s="377"/>
      <c r="U173" s="377"/>
      <c r="V173" s="377"/>
      <c r="W173" s="377"/>
      <c r="X173" s="377"/>
      <c r="Y173" s="377"/>
      <c r="Z173" s="377"/>
      <c r="AA173" s="377"/>
      <c r="AB173" s="377"/>
      <c r="AC173" s="377"/>
      <c r="AD173" s="377"/>
      <c r="AE173" s="377"/>
      <c r="AF173" s="378"/>
      <c r="AG173" s="377"/>
      <c r="AH173" s="377"/>
      <c r="AI173" s="377"/>
      <c r="AJ173" s="377"/>
      <c r="AK173" s="377"/>
      <c r="AL173" s="377"/>
      <c r="AM173" s="377"/>
      <c r="AN173" s="377"/>
      <c r="AO173" s="377"/>
      <c r="AP173" s="377"/>
      <c r="AQ173" s="377"/>
      <c r="AR173" s="377"/>
      <c r="AS173" s="377"/>
      <c r="AT173" s="377"/>
      <c r="AU173" s="377"/>
      <c r="AV173" s="377"/>
      <c r="AW173" s="377"/>
      <c r="AX173" s="377"/>
      <c r="AY173" s="377"/>
      <c r="AZ173" s="377"/>
      <c r="BA173" s="377"/>
      <c r="BB173" s="377"/>
      <c r="BC173" s="377"/>
      <c r="BD173" s="377"/>
      <c r="BE173" s="377"/>
      <c r="BF173" s="377"/>
      <c r="BG173" s="377"/>
      <c r="BH173" s="377"/>
      <c r="BI173" s="377"/>
      <c r="BJ173" s="377"/>
      <c r="BK173" s="377"/>
      <c r="BL173" s="379"/>
      <c r="BM173" s="377"/>
      <c r="BN173" s="377"/>
      <c r="BO173" s="377"/>
      <c r="BP173" s="377"/>
      <c r="BQ173" s="377"/>
      <c r="BR173" s="377"/>
      <c r="BS173" s="380">
        <v>0.5</v>
      </c>
      <c r="BT173" s="337" t="str">
        <f t="shared" ref="BT173" si="826">LEFT(BW173,2)</f>
        <v>13</v>
      </c>
      <c r="BU173" s="337" t="str">
        <f t="shared" ref="BU173" si="827">MID(BW173,3,2)</f>
        <v>55</v>
      </c>
      <c r="BV173" s="337" t="str">
        <f t="shared" ref="BV173" si="828">RIGHT(BW173,2)</f>
        <v>47</v>
      </c>
      <c r="BW173" s="338" t="s">
        <v>1907</v>
      </c>
      <c r="BX173" s="339" t="str">
        <f t="shared" ref="BX173" si="829">CONCATENATE(BT173&amp;":"&amp;BU173&amp;":"&amp;BV173)</f>
        <v>13:55:47</v>
      </c>
      <c r="BY173" s="337" t="str">
        <f t="shared" ref="BY173" si="830">LEFT(CB173,2)</f>
        <v>14</v>
      </c>
      <c r="BZ173" s="337" t="str">
        <f t="shared" ref="BZ173" si="831">MID(CB173,3,2)</f>
        <v>00</v>
      </c>
      <c r="CA173" s="337" t="str">
        <f t="shared" ref="CA173" si="832">RIGHT(CB173,2)</f>
        <v>24</v>
      </c>
      <c r="CB173" s="338" t="s">
        <v>1650</v>
      </c>
      <c r="CC173" s="339" t="str">
        <f t="shared" ref="CC173" si="833">CONCATENATE(BY173&amp;":"&amp;BZ173&amp;":"&amp;CA173)</f>
        <v>14:00:24</v>
      </c>
      <c r="CD173" s="366">
        <f t="shared" ref="CD173" si="834">BX173-BS173</f>
        <v>8.0405092592592653E-2</v>
      </c>
      <c r="CE173" s="366">
        <f t="shared" ref="CE173" si="835">CC173-BX173</f>
        <v>3.2060185185184276E-3</v>
      </c>
      <c r="CF173" s="366">
        <f t="shared" ref="CF173" si="836">CC173-BX173+CD173</f>
        <v>8.3611111111111081E-2</v>
      </c>
      <c r="CG173" s="341">
        <f t="shared" ref="CG173" si="837">$BS$3/(MINUTE(CD173)/60+HOUR(CD173)+SECOND(CD173)/3600)</f>
        <v>10.364185979559522</v>
      </c>
      <c r="CH173" s="341">
        <f t="shared" ref="CH173" si="838">$BS$3/(MINUTE(CF173)/60+HOUR(CF173)+SECOND(CF173)/3600)</f>
        <v>9.9667774086378724</v>
      </c>
      <c r="CI173" s="323">
        <f t="shared" ref="CI173" si="839">CC173+"0:30"</f>
        <v>0.60444444444444445</v>
      </c>
      <c r="CJ173" s="337" t="str">
        <f t="shared" ref="CJ173" si="840">LEFT(CM173,2)</f>
        <v>16</v>
      </c>
      <c r="CK173" s="337" t="str">
        <f t="shared" ref="CK173" si="841">MID(CM173,3,2)</f>
        <v>11</v>
      </c>
      <c r="CL173" s="337" t="str">
        <f t="shared" ref="CL173" si="842">RIGHT(CM173,2)</f>
        <v>23</v>
      </c>
      <c r="CM173" s="338" t="s">
        <v>1651</v>
      </c>
      <c r="CN173" s="381" t="str">
        <f t="shared" ref="CN173" si="843">CONCATENATE(CJ173&amp;":"&amp;CK173&amp;":"&amp;CL173)</f>
        <v>16:11:23</v>
      </c>
      <c r="CO173" s="337" t="str">
        <f t="shared" ref="CO173" si="844">LEFT(CR173,2)</f>
        <v>16</v>
      </c>
      <c r="CP173" s="337" t="str">
        <f t="shared" ref="CP173" si="845">MID(CR173,3,2)</f>
        <v>15</v>
      </c>
      <c r="CQ173" s="337" t="str">
        <f t="shared" ref="CQ173" si="846">RIGHT(CR173,2)</f>
        <v>26</v>
      </c>
      <c r="CR173" s="338" t="s">
        <v>1652</v>
      </c>
      <c r="CS173" s="381" t="str">
        <f t="shared" ref="CS173" si="847">CONCATENATE(CO173&amp;":"&amp;CP173&amp;":"&amp;CQ173)</f>
        <v>16:15:26</v>
      </c>
      <c r="CT173" s="366">
        <f t="shared" ref="CT173" si="848">CN173-CI173</f>
        <v>7.0127314814814823E-2</v>
      </c>
      <c r="CU173" s="366">
        <f t="shared" ref="CU173" si="849">CS173-CN173</f>
        <v>2.8124999999999956E-3</v>
      </c>
      <c r="CV173" s="366">
        <f t="shared" ref="CV173" si="850">CS173-CN173+CT173</f>
        <v>7.2939814814814818E-2</v>
      </c>
      <c r="CW173" s="341">
        <f t="shared" ref="CW173" si="851">$CI$3/(MINUTE(CT173)/60+HOUR(CT173)+SECOND(CT173)/3600)</f>
        <v>11.883149034494142</v>
      </c>
      <c r="CX173" s="341">
        <f t="shared" ref="CX173" si="852">$CI$3/(MINUTE(CV173)/60+HOUR(CV173)+SECOND(CV173)/3600)</f>
        <v>11.424944462075532</v>
      </c>
      <c r="CY173" s="346"/>
      <c r="CZ173" s="356">
        <f t="shared" ref="CZ173" si="853">$DC$159/(MINUTE(DC173)/60+HOUR(DC173)+SECOND(DC173)/3600)</f>
        <v>10.646162945438416</v>
      </c>
      <c r="DA173" s="368">
        <f t="shared" ref="DA173" si="854">$DC$159/(MINUTE(DB173)/60+HOUR(DB173)+SECOND(DB173)/3600)</f>
        <v>11.071813009380286</v>
      </c>
      <c r="DB173" s="348">
        <f t="shared" ref="DB173" si="855">R173+AH173+AX173+BN173+CD173+CT173</f>
        <v>0.15053240740740748</v>
      </c>
      <c r="DC173" s="348">
        <f t="shared" ref="DC173" si="856">T173+AJ173+AZ173+BP173+CF173+CV173</f>
        <v>0.1565509259259259</v>
      </c>
      <c r="DD173" s="373"/>
      <c r="DE173" s="350">
        <v>40</v>
      </c>
      <c r="DF173" s="351"/>
      <c r="DG173" s="351"/>
      <c r="DH173" s="352"/>
      <c r="DI173" s="352"/>
      <c r="DJ173" s="353"/>
      <c r="DK173" s="353"/>
      <c r="DL173" s="353"/>
      <c r="DM173" s="353"/>
      <c r="DN173" s="353"/>
      <c r="DO173" s="353"/>
      <c r="DP173" s="353"/>
      <c r="DQ173" s="353"/>
      <c r="DR173" s="354"/>
    </row>
    <row r="174" spans="1:123">
      <c r="A174" s="139" t="s">
        <v>7</v>
      </c>
      <c r="B174" s="139">
        <v>20</v>
      </c>
      <c r="C174" s="568" t="s">
        <v>342</v>
      </c>
      <c r="D174" s="139"/>
      <c r="E174" s="139"/>
      <c r="F174" s="551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299"/>
      <c r="AG174" s="172"/>
      <c r="AH174" s="172"/>
      <c r="AI174" s="172"/>
      <c r="AJ174" s="172"/>
      <c r="AK174" s="172"/>
      <c r="AL174" s="172"/>
      <c r="AM174" s="172"/>
      <c r="AN174" s="172"/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313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2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82">
        <v>20</v>
      </c>
      <c r="DD174" s="172"/>
      <c r="DE174" s="181" t="s">
        <v>86</v>
      </c>
      <c r="DF174" s="172"/>
      <c r="DG174" s="172"/>
      <c r="DH174" s="172"/>
      <c r="DI174" s="172"/>
      <c r="DJ174" s="172"/>
      <c r="DK174" s="172"/>
      <c r="DL174" s="172"/>
      <c r="DM174" s="172"/>
      <c r="DN174" s="172"/>
      <c r="DO174" s="172"/>
      <c r="DP174" s="172"/>
      <c r="DQ174" s="172"/>
      <c r="DR174" s="218"/>
    </row>
    <row r="175" spans="1:123" s="67" customFormat="1">
      <c r="A175" s="212">
        <v>1</v>
      </c>
      <c r="B175" s="43">
        <f>B174</f>
        <v>20</v>
      </c>
      <c r="C175" s="140">
        <v>404</v>
      </c>
      <c r="D175" s="125" t="s">
        <v>1242</v>
      </c>
      <c r="E175" s="125" t="s">
        <v>1243</v>
      </c>
      <c r="F175" s="128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298"/>
      <c r="AG175" s="137"/>
      <c r="AH175" s="137"/>
      <c r="AI175" s="137"/>
      <c r="AJ175" s="137"/>
      <c r="AK175" s="137"/>
      <c r="AL175" s="137"/>
      <c r="AM175" s="137"/>
      <c r="AN175" s="137"/>
      <c r="AO175" s="137"/>
      <c r="AP175" s="137"/>
      <c r="AQ175" s="137"/>
      <c r="AR175" s="137"/>
      <c r="AS175" s="137"/>
      <c r="AT175" s="137"/>
      <c r="AU175" s="137"/>
      <c r="AV175" s="137"/>
      <c r="AW175" s="137"/>
      <c r="AX175" s="137"/>
      <c r="AY175" s="137"/>
      <c r="AZ175" s="137"/>
      <c r="BA175" s="137"/>
      <c r="BB175" s="137"/>
      <c r="BC175" s="137"/>
      <c r="BD175" s="137"/>
      <c r="BE175" s="137"/>
      <c r="BF175" s="137"/>
      <c r="BG175" s="137"/>
      <c r="BH175" s="137"/>
      <c r="BI175" s="137"/>
      <c r="BJ175" s="137"/>
      <c r="BK175" s="137"/>
      <c r="BL175" s="312"/>
      <c r="BM175" s="137"/>
      <c r="BN175" s="137"/>
      <c r="BO175" s="137"/>
      <c r="BP175" s="137"/>
      <c r="BQ175" s="137"/>
      <c r="BR175" s="137"/>
      <c r="BS175" s="137"/>
      <c r="BT175" s="137"/>
      <c r="BU175" s="137"/>
      <c r="BV175" s="137"/>
      <c r="BW175" s="137"/>
      <c r="BX175" s="137"/>
      <c r="BY175" s="137"/>
      <c r="BZ175" s="137"/>
      <c r="CA175" s="137"/>
      <c r="CB175" s="137"/>
      <c r="CC175" s="137"/>
      <c r="CD175" s="137"/>
      <c r="CE175" s="137"/>
      <c r="CF175" s="137"/>
      <c r="CG175" s="137"/>
      <c r="CH175" s="137"/>
      <c r="CI175" s="165">
        <v>0.53125</v>
      </c>
      <c r="CJ175" s="166" t="str">
        <f t="shared" ref="CJ175:CJ184" si="857">LEFT(CM175,2)</f>
        <v>13</v>
      </c>
      <c r="CK175" s="166" t="str">
        <f t="shared" ref="CK175:CK184" si="858">MID(CM175,3,2)</f>
        <v>53</v>
      </c>
      <c r="CL175" s="166" t="str">
        <f t="shared" ref="CL175:CL184" si="859">RIGHT(CM175,2)</f>
        <v>08</v>
      </c>
      <c r="CM175" s="167" t="s">
        <v>1468</v>
      </c>
      <c r="CN175" s="168" t="str">
        <f t="shared" ref="CN175:CN184" si="860">CONCATENATE(CJ175&amp;":"&amp;CK175&amp;":"&amp;CL175)</f>
        <v>13:53:08</v>
      </c>
      <c r="CO175" s="166" t="str">
        <f t="shared" ref="CO175:CO184" si="861">LEFT(CR175,2)</f>
        <v>14</v>
      </c>
      <c r="CP175" s="166" t="str">
        <f t="shared" ref="CP175:CP184" si="862">MID(CR175,3,2)</f>
        <v>00</v>
      </c>
      <c r="CQ175" s="166" t="str">
        <f t="shared" ref="CQ175:CQ184" si="863">RIGHT(CR175,2)</f>
        <v>37</v>
      </c>
      <c r="CR175" s="167" t="s">
        <v>1469</v>
      </c>
      <c r="CS175" s="168" t="str">
        <f t="shared" ref="CS175:CS184" si="864">CONCATENATE(CO175&amp;":"&amp;CP175&amp;":"&amp;CQ175)</f>
        <v>14:00:37</v>
      </c>
      <c r="CT175" s="169">
        <f t="shared" ref="CT175:CT184" si="865">CN175-CI175</f>
        <v>4.731481481481481E-2</v>
      </c>
      <c r="CU175" s="170">
        <f t="shared" ref="CU175:CU184" si="866">CS175-CN175</f>
        <v>5.1967592592593315E-3</v>
      </c>
      <c r="CV175" s="169">
        <f t="shared" ref="CV175:CV184" si="867">CS175-CN175+CT175</f>
        <v>5.2511574074074141E-2</v>
      </c>
      <c r="CW175" s="52">
        <f t="shared" ref="CW175:CW184" si="868">$CI$3/(MINUTE(CT175)/60+HOUR(CT175)+SECOND(CT175)/3600)</f>
        <v>17.612524461839531</v>
      </c>
      <c r="CX175" s="52">
        <f t="shared" ref="CX175:CX184" si="869">$CI$3/(MINUTE(CV175)/60+HOUR(CV175)+SECOND(CV175)/3600)</f>
        <v>15.869517302182057</v>
      </c>
      <c r="CY175" s="120"/>
      <c r="CZ175" s="121">
        <f t="shared" ref="CZ175:CZ182" si="870">$DC$174/(MINUTE(DC175)/60+HOUR(DC175)+SECOND(DC175)/3600)</f>
        <v>15.869517302182057</v>
      </c>
      <c r="DA175" s="171"/>
      <c r="DB175" s="61">
        <f t="shared" ref="DB175:DB176" si="871">R175+AH175+AX175+BN175+CD175+CT175</f>
        <v>4.731481481481481E-2</v>
      </c>
      <c r="DC175" s="61">
        <f t="shared" ref="DC175:DC176" si="872">T175+AJ175+AZ175+BP175+CF175+CV175</f>
        <v>5.2511574074074141E-2</v>
      </c>
      <c r="DD175" s="6"/>
      <c r="DE175" s="123">
        <v>20</v>
      </c>
      <c r="DF175" s="129">
        <f t="shared" ref="DF175:DG176" si="873">MINUTE(DB175)/60+HOUR(DB175)+SECOND(DB175)/3600</f>
        <v>1.1355555555555554</v>
      </c>
      <c r="DG175" s="129">
        <f t="shared" si="873"/>
        <v>1.2602777777777778</v>
      </c>
      <c r="DH175" s="130">
        <v>200</v>
      </c>
      <c r="DI175" s="16">
        <f t="shared" ref="DI175:DI182" si="874">-(SECOND(CS175-$CS$175)/60+MINUTE(CS175-$CS$175)+HOUR(CS175-$CS$175)*60)</f>
        <v>0</v>
      </c>
      <c r="DJ175" s="65">
        <f t="shared" si="798"/>
        <v>220</v>
      </c>
      <c r="DK175" s="65">
        <f t="shared" ref="DK175:DK176" si="875">IF(BX175&gt;$DE$159,0,DJ175)</f>
        <v>220</v>
      </c>
      <c r="DL175" s="65">
        <f>IF((S175&gt;$DM$3),0,DK175)</f>
        <v>220</v>
      </c>
      <c r="DM175" s="65">
        <f>IF((AI175&gt;$DN$3),0,DK175)</f>
        <v>220</v>
      </c>
      <c r="DN175" s="65">
        <f>IF((AY175&gt;$DN$3),0,DK175)</f>
        <v>220</v>
      </c>
      <c r="DO175" s="65">
        <f>IF((BO175&gt;$DN$3),0,DK175)</f>
        <v>220</v>
      </c>
      <c r="DP175" s="65">
        <f>IF((CE175&gt;$DM$3),0,DK175)</f>
        <v>220</v>
      </c>
      <c r="DQ175" s="65">
        <f>IF((CU175&gt;$DM$3),0,DK175)</f>
        <v>220</v>
      </c>
      <c r="DR175" s="134">
        <f>DK175*DQ175/DQ175</f>
        <v>220</v>
      </c>
      <c r="DS175" s="66"/>
    </row>
    <row r="176" spans="1:123" s="67" customFormat="1">
      <c r="A176" s="212">
        <f>A175+1</f>
        <v>2</v>
      </c>
      <c r="B176" s="43">
        <v>20</v>
      </c>
      <c r="C176" s="115">
        <v>79</v>
      </c>
      <c r="D176" s="125" t="s">
        <v>1481</v>
      </c>
      <c r="E176" s="125" t="s">
        <v>1470</v>
      </c>
      <c r="F176" s="128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298"/>
      <c r="AG176" s="137"/>
      <c r="AH176" s="137"/>
      <c r="AI176" s="137"/>
      <c r="AJ176" s="137"/>
      <c r="AK176" s="137"/>
      <c r="AL176" s="137"/>
      <c r="AM176" s="137"/>
      <c r="AN176" s="137"/>
      <c r="AO176" s="137"/>
      <c r="AP176" s="137"/>
      <c r="AQ176" s="137"/>
      <c r="AR176" s="137"/>
      <c r="AS176" s="137"/>
      <c r="AT176" s="137"/>
      <c r="AU176" s="137"/>
      <c r="AV176" s="137"/>
      <c r="AW176" s="137"/>
      <c r="AX176" s="137"/>
      <c r="AY176" s="137"/>
      <c r="AZ176" s="137"/>
      <c r="BA176" s="137"/>
      <c r="BB176" s="137"/>
      <c r="BC176" s="137"/>
      <c r="BD176" s="137"/>
      <c r="BE176" s="137"/>
      <c r="BF176" s="137"/>
      <c r="BG176" s="137"/>
      <c r="BH176" s="137"/>
      <c r="BI176" s="137"/>
      <c r="BJ176" s="137"/>
      <c r="BK176" s="137"/>
      <c r="BL176" s="312"/>
      <c r="BM176" s="137"/>
      <c r="BN176" s="137"/>
      <c r="BO176" s="137"/>
      <c r="BP176" s="137"/>
      <c r="BQ176" s="137"/>
      <c r="BR176" s="137"/>
      <c r="BS176" s="137"/>
      <c r="BT176" s="137"/>
      <c r="BU176" s="137"/>
      <c r="BV176" s="137"/>
      <c r="BW176" s="137"/>
      <c r="BX176" s="137"/>
      <c r="BY176" s="137"/>
      <c r="BZ176" s="137"/>
      <c r="CA176" s="137"/>
      <c r="CB176" s="137"/>
      <c r="CC176" s="137"/>
      <c r="CD176" s="137"/>
      <c r="CE176" s="137"/>
      <c r="CF176" s="137"/>
      <c r="CG176" s="137"/>
      <c r="CH176" s="137"/>
      <c r="CI176" s="165">
        <v>0.53125</v>
      </c>
      <c r="CJ176" s="47" t="str">
        <f t="shared" si="857"/>
        <v>13</v>
      </c>
      <c r="CK176" s="47" t="str">
        <f t="shared" si="858"/>
        <v>59</v>
      </c>
      <c r="CL176" s="47" t="str">
        <f t="shared" si="859"/>
        <v>55</v>
      </c>
      <c r="CM176" s="48" t="s">
        <v>1471</v>
      </c>
      <c r="CN176" s="49" t="str">
        <f t="shared" si="860"/>
        <v>13:59:55</v>
      </c>
      <c r="CO176" s="47" t="str">
        <f t="shared" si="861"/>
        <v>14</v>
      </c>
      <c r="CP176" s="47" t="str">
        <f t="shared" si="862"/>
        <v>05</v>
      </c>
      <c r="CQ176" s="47" t="str">
        <f t="shared" si="863"/>
        <v>03</v>
      </c>
      <c r="CR176" s="48" t="s">
        <v>1472</v>
      </c>
      <c r="CS176" s="49" t="str">
        <f t="shared" si="864"/>
        <v>14:05:03</v>
      </c>
      <c r="CT176" s="107">
        <f t="shared" si="865"/>
        <v>5.2025462962962954E-2</v>
      </c>
      <c r="CU176" s="109">
        <f t="shared" si="866"/>
        <v>3.564814814814854E-3</v>
      </c>
      <c r="CV176" s="107">
        <f t="shared" si="867"/>
        <v>5.5590277777777808E-2</v>
      </c>
      <c r="CW176" s="52">
        <f t="shared" si="868"/>
        <v>16.017797552836484</v>
      </c>
      <c r="CX176" s="52">
        <f t="shared" si="869"/>
        <v>14.99063085571518</v>
      </c>
      <c r="CY176" s="58"/>
      <c r="CZ176" s="59">
        <f t="shared" si="870"/>
        <v>14.99063085571518</v>
      </c>
      <c r="DA176" s="60"/>
      <c r="DB176" s="61">
        <f t="shared" si="871"/>
        <v>5.2025462962962954E-2</v>
      </c>
      <c r="DC176" s="61">
        <f t="shared" si="872"/>
        <v>5.5590277777777808E-2</v>
      </c>
      <c r="DD176" s="6"/>
      <c r="DE176" s="123">
        <v>20</v>
      </c>
      <c r="DF176" s="64">
        <f t="shared" si="873"/>
        <v>1.2486111111111111</v>
      </c>
      <c r="DG176" s="64">
        <f t="shared" si="873"/>
        <v>1.3341666666666665</v>
      </c>
      <c r="DH176" s="16">
        <f>DH175-5</f>
        <v>195</v>
      </c>
      <c r="DI176" s="16">
        <f t="shared" si="874"/>
        <v>-4.4333333333333336</v>
      </c>
      <c r="DJ176" s="65">
        <f>IF((DE176+DH176+DI176)&lt;DE176,DE176,DE176+DH176+DI176)</f>
        <v>210.56666666666666</v>
      </c>
      <c r="DK176" s="65">
        <f t="shared" si="875"/>
        <v>210.56666666666666</v>
      </c>
      <c r="DL176" s="65">
        <f>IF((S176&gt;$DM$3),0,DK176)</f>
        <v>210.56666666666666</v>
      </c>
      <c r="DM176" s="65">
        <f>IF((AI176&gt;$DN$3),0,DK176)</f>
        <v>210.56666666666666</v>
      </c>
      <c r="DN176" s="65">
        <f>IF((AY176&gt;$DN$3),0,DK176)</f>
        <v>210.56666666666666</v>
      </c>
      <c r="DO176" s="65">
        <f>IF((BO176&gt;$DN$3),0,DK176)</f>
        <v>210.56666666666666</v>
      </c>
      <c r="DP176" s="65">
        <f>IF((CE176&gt;$DM$3),0,DK176)</f>
        <v>210.56666666666666</v>
      </c>
      <c r="DQ176" s="65">
        <f>IF((CU176&gt;$DM$3),0,DK176)</f>
        <v>210.56666666666666</v>
      </c>
      <c r="DR176" s="134">
        <f>DK176*DQ176/DQ176</f>
        <v>210.56666666666666</v>
      </c>
      <c r="DS176" s="66"/>
    </row>
    <row r="177" spans="1:123" s="67" customFormat="1">
      <c r="A177" s="212">
        <f t="shared" ref="A177:A184" si="876">A176+1</f>
        <v>3</v>
      </c>
      <c r="B177" s="43">
        <v>20</v>
      </c>
      <c r="C177" s="115">
        <v>10</v>
      </c>
      <c r="D177" s="125" t="s">
        <v>1217</v>
      </c>
      <c r="E177" s="125" t="s">
        <v>1474</v>
      </c>
      <c r="F177" s="128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298"/>
      <c r="AG177" s="137"/>
      <c r="AH177" s="137"/>
      <c r="AI177" s="137"/>
      <c r="AJ177" s="137"/>
      <c r="AK177" s="137"/>
      <c r="AL177" s="137"/>
      <c r="AM177" s="137"/>
      <c r="AN177" s="137"/>
      <c r="AO177" s="137"/>
      <c r="AP177" s="137"/>
      <c r="AQ177" s="137"/>
      <c r="AR177" s="137"/>
      <c r="AS177" s="137"/>
      <c r="AT177" s="137"/>
      <c r="AU177" s="137"/>
      <c r="AV177" s="137"/>
      <c r="AW177" s="137"/>
      <c r="AX177" s="137"/>
      <c r="AY177" s="137"/>
      <c r="AZ177" s="137"/>
      <c r="BA177" s="137"/>
      <c r="BB177" s="137"/>
      <c r="BC177" s="137"/>
      <c r="BD177" s="137"/>
      <c r="BE177" s="137"/>
      <c r="BF177" s="137"/>
      <c r="BG177" s="137"/>
      <c r="BH177" s="137"/>
      <c r="BI177" s="137"/>
      <c r="BJ177" s="137"/>
      <c r="BK177" s="137"/>
      <c r="BL177" s="312"/>
      <c r="BM177" s="137"/>
      <c r="BN177" s="137"/>
      <c r="BO177" s="137"/>
      <c r="BP177" s="137"/>
      <c r="BQ177" s="137"/>
      <c r="BR177" s="137"/>
      <c r="BS177" s="137"/>
      <c r="BT177" s="137"/>
      <c r="BU177" s="137"/>
      <c r="BV177" s="137"/>
      <c r="BW177" s="137"/>
      <c r="BX177" s="137"/>
      <c r="BY177" s="137"/>
      <c r="BZ177" s="137"/>
      <c r="CA177" s="137"/>
      <c r="CB177" s="137"/>
      <c r="CC177" s="137"/>
      <c r="CD177" s="137"/>
      <c r="CE177" s="137"/>
      <c r="CF177" s="137"/>
      <c r="CG177" s="137"/>
      <c r="CH177" s="137"/>
      <c r="CI177" s="165">
        <v>0.53125</v>
      </c>
      <c r="CJ177" s="47" t="str">
        <f t="shared" si="857"/>
        <v>13</v>
      </c>
      <c r="CK177" s="47" t="str">
        <f t="shared" si="858"/>
        <v>53</v>
      </c>
      <c r="CL177" s="47" t="str">
        <f t="shared" si="859"/>
        <v>40</v>
      </c>
      <c r="CM177" s="48" t="s">
        <v>1912</v>
      </c>
      <c r="CN177" s="49" t="str">
        <f t="shared" si="860"/>
        <v>13:53:40</v>
      </c>
      <c r="CO177" s="47" t="str">
        <f t="shared" si="861"/>
        <v>14</v>
      </c>
      <c r="CP177" s="47" t="str">
        <f t="shared" si="862"/>
        <v>10</v>
      </c>
      <c r="CQ177" s="47" t="str">
        <f t="shared" si="863"/>
        <v>45</v>
      </c>
      <c r="CR177" s="48" t="s">
        <v>1473</v>
      </c>
      <c r="CS177" s="49" t="str">
        <f t="shared" si="864"/>
        <v>14:10:45</v>
      </c>
      <c r="CT177" s="107">
        <f t="shared" si="865"/>
        <v>4.7685185185185164E-2</v>
      </c>
      <c r="CU177" s="109">
        <f t="shared" si="866"/>
        <v>1.186342592592593E-2</v>
      </c>
      <c r="CV177" s="107">
        <f t="shared" si="867"/>
        <v>5.9548611111111094E-2</v>
      </c>
      <c r="CW177" s="52">
        <f t="shared" si="868"/>
        <v>17.475728155339805</v>
      </c>
      <c r="CX177" s="52">
        <f t="shared" si="869"/>
        <v>13.994169096209912</v>
      </c>
      <c r="CY177" s="58"/>
      <c r="CZ177" s="59">
        <f t="shared" si="870"/>
        <v>13.994169096209912</v>
      </c>
      <c r="DA177" s="60"/>
      <c r="DB177" s="61">
        <f t="shared" ref="DB177:DB182" si="877">R177+AH177+AX177+BN177+CD177+CT177</f>
        <v>4.7685185185185164E-2</v>
      </c>
      <c r="DC177" s="61">
        <f t="shared" ref="DC177:DC182" si="878">T177+AJ177+AZ177+BP177+CF177+CV177</f>
        <v>5.9548611111111094E-2</v>
      </c>
      <c r="DD177" s="6"/>
      <c r="DE177" s="123">
        <v>20</v>
      </c>
      <c r="DF177" s="64">
        <f t="shared" ref="DF177:DF182" si="879">MINUTE(DB177)/60+HOUR(DB177)+SECOND(DB177)/3600</f>
        <v>1.1444444444444444</v>
      </c>
      <c r="DG177" s="64">
        <f t="shared" ref="DG177:DG182" si="880">MINUTE(DC177)/60+HOUR(DC177)+SECOND(DC177)/3600</f>
        <v>1.4291666666666667</v>
      </c>
      <c r="DH177" s="16">
        <f t="shared" ref="DH177:DH184" si="881">DH176-5</f>
        <v>190</v>
      </c>
      <c r="DI177" s="16">
        <f t="shared" si="874"/>
        <v>-10.133333333333333</v>
      </c>
      <c r="DJ177" s="65">
        <f t="shared" ref="DJ177:DJ182" si="882">IF((DE177+DH177+DI177)&lt;DE177,DE177,DE177+DH177+DI177)</f>
        <v>199.86666666666667</v>
      </c>
      <c r="DK177" s="65">
        <f t="shared" ref="DK177:DK182" si="883">IF(BX177&gt;$DE$159,0,DJ177)</f>
        <v>199.86666666666667</v>
      </c>
      <c r="DL177" s="65">
        <f t="shared" ref="DL177:DL182" si="884">IF((S177&gt;$DM$3),0,DK177)</f>
        <v>199.86666666666667</v>
      </c>
      <c r="DM177" s="65">
        <f t="shared" ref="DM177:DM182" si="885">IF((AI177&gt;$DN$3),0,DK177)</f>
        <v>199.86666666666667</v>
      </c>
      <c r="DN177" s="65">
        <f t="shared" ref="DN177:DN182" si="886">IF((AY177&gt;$DN$3),0,DK177)</f>
        <v>199.86666666666667</v>
      </c>
      <c r="DO177" s="65">
        <f t="shared" ref="DO177:DO182" si="887">IF((BO177&gt;$DN$3),0,DK177)</f>
        <v>199.86666666666667</v>
      </c>
      <c r="DP177" s="65">
        <f t="shared" ref="DP177:DP182" si="888">IF((CE177&gt;$DM$3),0,DK177)</f>
        <v>199.86666666666667</v>
      </c>
      <c r="DQ177" s="65">
        <f t="shared" ref="DQ177:DQ182" si="889">IF((CU177&gt;$DM$3),0,DK177)</f>
        <v>199.86666666666667</v>
      </c>
      <c r="DR177" s="134">
        <f t="shared" ref="DR177:DR182" si="890">DK177*DQ177/DQ177</f>
        <v>199.8666666666667</v>
      </c>
      <c r="DS177" s="66"/>
    </row>
    <row r="178" spans="1:123" s="67" customFormat="1">
      <c r="A178" s="212">
        <f t="shared" si="876"/>
        <v>4</v>
      </c>
      <c r="B178" s="43">
        <v>20</v>
      </c>
      <c r="C178" s="115">
        <v>408</v>
      </c>
      <c r="D178" s="125" t="s">
        <v>1210</v>
      </c>
      <c r="E178" s="125" t="s">
        <v>1211</v>
      </c>
      <c r="F178" s="128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297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  <c r="AV178" s="135"/>
      <c r="AW178" s="135"/>
      <c r="AX178" s="135"/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5"/>
      <c r="BI178" s="135"/>
      <c r="BJ178" s="135"/>
      <c r="BK178" s="135"/>
      <c r="BL178" s="311"/>
      <c r="BM178" s="135"/>
      <c r="BN178" s="135"/>
      <c r="BO178" s="135"/>
      <c r="BP178" s="135"/>
      <c r="BQ178" s="135"/>
      <c r="BR178" s="135"/>
      <c r="BS178" s="135"/>
      <c r="BT178" s="135"/>
      <c r="BU178" s="135"/>
      <c r="BV178" s="135"/>
      <c r="BW178" s="135"/>
      <c r="BX178" s="135"/>
      <c r="BY178" s="135"/>
      <c r="BZ178" s="135"/>
      <c r="CA178" s="135"/>
      <c r="CB178" s="135"/>
      <c r="CC178" s="135"/>
      <c r="CD178" s="135"/>
      <c r="CE178" s="135"/>
      <c r="CF178" s="135"/>
      <c r="CG178" s="135"/>
      <c r="CH178" s="135"/>
      <c r="CI178" s="165">
        <v>0.53125</v>
      </c>
      <c r="CJ178" s="47" t="str">
        <f t="shared" si="857"/>
        <v>13</v>
      </c>
      <c r="CK178" s="47" t="str">
        <f t="shared" si="858"/>
        <v>52</v>
      </c>
      <c r="CL178" s="47" t="str">
        <f t="shared" si="859"/>
        <v>01</v>
      </c>
      <c r="CM178" s="48" t="s">
        <v>1475</v>
      </c>
      <c r="CN178" s="49" t="str">
        <f t="shared" si="860"/>
        <v>13:52:01</v>
      </c>
      <c r="CO178" s="47" t="str">
        <f t="shared" si="861"/>
        <v>14</v>
      </c>
      <c r="CP178" s="47" t="str">
        <f t="shared" si="862"/>
        <v>21</v>
      </c>
      <c r="CQ178" s="47" t="str">
        <f t="shared" si="863"/>
        <v>51</v>
      </c>
      <c r="CR178" s="48" t="s">
        <v>1476</v>
      </c>
      <c r="CS178" s="49" t="str">
        <f t="shared" si="864"/>
        <v>14:21:51</v>
      </c>
      <c r="CT178" s="107">
        <f t="shared" si="865"/>
        <v>4.6539351851851873E-2</v>
      </c>
      <c r="CU178" s="109">
        <f t="shared" si="866"/>
        <v>2.0717592592592537E-2</v>
      </c>
      <c r="CV178" s="107">
        <f t="shared" si="867"/>
        <v>6.7256944444444411E-2</v>
      </c>
      <c r="CW178" s="52">
        <f t="shared" si="868"/>
        <v>17.905993533946777</v>
      </c>
      <c r="CX178" s="52">
        <f t="shared" si="869"/>
        <v>12.3902942694889</v>
      </c>
      <c r="CY178" s="58"/>
      <c r="CZ178" s="59">
        <f t="shared" si="870"/>
        <v>12.3902942694889</v>
      </c>
      <c r="DA178" s="60"/>
      <c r="DB178" s="61">
        <f t="shared" si="877"/>
        <v>4.6539351851851873E-2</v>
      </c>
      <c r="DC178" s="61">
        <f t="shared" si="878"/>
        <v>6.7256944444444411E-2</v>
      </c>
      <c r="DD178" s="6"/>
      <c r="DE178" s="123">
        <v>20</v>
      </c>
      <c r="DF178" s="64">
        <f t="shared" si="879"/>
        <v>1.1169444444444445</v>
      </c>
      <c r="DG178" s="64">
        <f t="shared" si="880"/>
        <v>1.6141666666666667</v>
      </c>
      <c r="DH178" s="16">
        <f t="shared" si="881"/>
        <v>185</v>
      </c>
      <c r="DI178" s="16">
        <f t="shared" si="874"/>
        <v>-21.233333333333334</v>
      </c>
      <c r="DJ178" s="65">
        <f t="shared" si="882"/>
        <v>183.76666666666665</v>
      </c>
      <c r="DK178" s="65">
        <f t="shared" si="883"/>
        <v>183.76666666666665</v>
      </c>
      <c r="DL178" s="65">
        <f t="shared" si="884"/>
        <v>183.76666666666665</v>
      </c>
      <c r="DM178" s="65">
        <f t="shared" si="885"/>
        <v>183.76666666666665</v>
      </c>
      <c r="DN178" s="65">
        <f t="shared" si="886"/>
        <v>183.76666666666665</v>
      </c>
      <c r="DO178" s="65">
        <f t="shared" si="887"/>
        <v>183.76666666666665</v>
      </c>
      <c r="DP178" s="65">
        <f t="shared" si="888"/>
        <v>183.76666666666665</v>
      </c>
      <c r="DQ178" s="65">
        <f t="shared" si="889"/>
        <v>183.76666666666665</v>
      </c>
      <c r="DR178" s="134">
        <f t="shared" si="890"/>
        <v>183.76666666666665</v>
      </c>
      <c r="DS178" s="66"/>
    </row>
    <row r="179" spans="1:123" s="67" customFormat="1">
      <c r="A179" s="212">
        <f t="shared" si="876"/>
        <v>5</v>
      </c>
      <c r="B179" s="43">
        <v>20</v>
      </c>
      <c r="C179" s="115">
        <v>73</v>
      </c>
      <c r="D179" s="125" t="s">
        <v>1212</v>
      </c>
      <c r="E179" s="125" t="s">
        <v>386</v>
      </c>
      <c r="F179" s="128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298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7"/>
      <c r="BG179" s="137"/>
      <c r="BH179" s="137"/>
      <c r="BI179" s="137"/>
      <c r="BJ179" s="137"/>
      <c r="BK179" s="137"/>
      <c r="BL179" s="312"/>
      <c r="BM179" s="137"/>
      <c r="BN179" s="137"/>
      <c r="BO179" s="137"/>
      <c r="BP179" s="137"/>
      <c r="BQ179" s="137"/>
      <c r="BR179" s="137"/>
      <c r="BS179" s="137"/>
      <c r="BT179" s="137"/>
      <c r="BU179" s="137"/>
      <c r="BV179" s="137"/>
      <c r="BW179" s="137"/>
      <c r="BX179" s="137"/>
      <c r="BY179" s="137"/>
      <c r="BZ179" s="137"/>
      <c r="CA179" s="137"/>
      <c r="CB179" s="137"/>
      <c r="CC179" s="137"/>
      <c r="CD179" s="137"/>
      <c r="CE179" s="137"/>
      <c r="CF179" s="137"/>
      <c r="CG179" s="137"/>
      <c r="CH179" s="137"/>
      <c r="CI179" s="165">
        <v>0.53125</v>
      </c>
      <c r="CJ179" s="47" t="str">
        <f t="shared" si="857"/>
        <v>14</v>
      </c>
      <c r="CK179" s="47" t="str">
        <f t="shared" si="858"/>
        <v>23</v>
      </c>
      <c r="CL179" s="47" t="str">
        <f t="shared" si="859"/>
        <v>08</v>
      </c>
      <c r="CM179" s="48" t="s">
        <v>1477</v>
      </c>
      <c r="CN179" s="49" t="str">
        <f t="shared" si="860"/>
        <v>14:23:08</v>
      </c>
      <c r="CO179" s="47" t="str">
        <f t="shared" si="861"/>
        <v>14</v>
      </c>
      <c r="CP179" s="47" t="str">
        <f t="shared" si="862"/>
        <v>29</v>
      </c>
      <c r="CQ179" s="47" t="str">
        <f t="shared" si="863"/>
        <v>00</v>
      </c>
      <c r="CR179" s="48" t="s">
        <v>1478</v>
      </c>
      <c r="CS179" s="49" t="str">
        <f t="shared" si="864"/>
        <v>14:29:00</v>
      </c>
      <c r="CT179" s="107">
        <f t="shared" si="865"/>
        <v>6.814814814814818E-2</v>
      </c>
      <c r="CU179" s="109">
        <f t="shared" si="866"/>
        <v>4.0740740740740078E-3</v>
      </c>
      <c r="CV179" s="107">
        <f t="shared" si="867"/>
        <v>7.2222222222222188E-2</v>
      </c>
      <c r="CW179" s="52">
        <f t="shared" si="868"/>
        <v>12.228260869565219</v>
      </c>
      <c r="CX179" s="52">
        <f t="shared" si="869"/>
        <v>11.538461538461538</v>
      </c>
      <c r="CY179" s="58"/>
      <c r="CZ179" s="59">
        <f t="shared" si="870"/>
        <v>11.538461538461538</v>
      </c>
      <c r="DA179" s="60"/>
      <c r="DB179" s="61">
        <f t="shared" si="877"/>
        <v>6.814814814814818E-2</v>
      </c>
      <c r="DC179" s="61">
        <f t="shared" si="878"/>
        <v>7.2222222222222188E-2</v>
      </c>
      <c r="DD179" s="6"/>
      <c r="DE179" s="123">
        <v>20</v>
      </c>
      <c r="DF179" s="64">
        <f t="shared" si="879"/>
        <v>1.6355555555555554</v>
      </c>
      <c r="DG179" s="64">
        <f t="shared" si="880"/>
        <v>1.7333333333333334</v>
      </c>
      <c r="DH179" s="16">
        <f t="shared" si="881"/>
        <v>180</v>
      </c>
      <c r="DI179" s="16">
        <f t="shared" si="874"/>
        <v>-28.383333333333333</v>
      </c>
      <c r="DJ179" s="65">
        <f t="shared" si="882"/>
        <v>171.61666666666667</v>
      </c>
      <c r="DK179" s="65">
        <f t="shared" si="883"/>
        <v>171.61666666666667</v>
      </c>
      <c r="DL179" s="65">
        <f t="shared" si="884"/>
        <v>171.61666666666667</v>
      </c>
      <c r="DM179" s="65">
        <f t="shared" si="885"/>
        <v>171.61666666666667</v>
      </c>
      <c r="DN179" s="65">
        <f t="shared" si="886"/>
        <v>171.61666666666667</v>
      </c>
      <c r="DO179" s="65">
        <f t="shared" si="887"/>
        <v>171.61666666666667</v>
      </c>
      <c r="DP179" s="65">
        <f t="shared" si="888"/>
        <v>171.61666666666667</v>
      </c>
      <c r="DQ179" s="65">
        <f t="shared" si="889"/>
        <v>171.61666666666667</v>
      </c>
      <c r="DR179" s="134">
        <f t="shared" si="890"/>
        <v>171.61666666666667</v>
      </c>
      <c r="DS179" s="66"/>
    </row>
    <row r="180" spans="1:123" s="67" customFormat="1">
      <c r="A180" s="212">
        <f t="shared" si="876"/>
        <v>6</v>
      </c>
      <c r="B180" s="43">
        <v>20</v>
      </c>
      <c r="C180" s="115">
        <v>56</v>
      </c>
      <c r="D180" s="125" t="s">
        <v>1482</v>
      </c>
      <c r="E180" s="125" t="s">
        <v>1483</v>
      </c>
      <c r="F180" s="128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298"/>
      <c r="AG180" s="137"/>
      <c r="AH180" s="137"/>
      <c r="AI180" s="137"/>
      <c r="AJ180" s="137"/>
      <c r="AK180" s="137"/>
      <c r="AL180" s="137"/>
      <c r="AM180" s="137"/>
      <c r="AN180" s="137"/>
      <c r="AO180" s="137"/>
      <c r="AP180" s="137"/>
      <c r="AQ180" s="137"/>
      <c r="AR180" s="137"/>
      <c r="AS180" s="137"/>
      <c r="AT180" s="137"/>
      <c r="AU180" s="137"/>
      <c r="AV180" s="137"/>
      <c r="AW180" s="137"/>
      <c r="AX180" s="137"/>
      <c r="AY180" s="137"/>
      <c r="AZ180" s="137"/>
      <c r="BA180" s="137"/>
      <c r="BB180" s="137"/>
      <c r="BC180" s="137"/>
      <c r="BD180" s="137"/>
      <c r="BE180" s="137"/>
      <c r="BF180" s="137"/>
      <c r="BG180" s="137"/>
      <c r="BH180" s="137"/>
      <c r="BI180" s="137"/>
      <c r="BJ180" s="137"/>
      <c r="BK180" s="137"/>
      <c r="BL180" s="312"/>
      <c r="BM180" s="137"/>
      <c r="BN180" s="137"/>
      <c r="BO180" s="137"/>
      <c r="BP180" s="137"/>
      <c r="BQ180" s="137"/>
      <c r="BR180" s="137"/>
      <c r="BS180" s="137"/>
      <c r="BT180" s="137"/>
      <c r="BU180" s="137"/>
      <c r="BV180" s="137"/>
      <c r="BW180" s="137"/>
      <c r="BX180" s="137"/>
      <c r="BY180" s="137"/>
      <c r="BZ180" s="137"/>
      <c r="CA180" s="137"/>
      <c r="CB180" s="137"/>
      <c r="CC180" s="137"/>
      <c r="CD180" s="137"/>
      <c r="CE180" s="137"/>
      <c r="CF180" s="137"/>
      <c r="CG180" s="137"/>
      <c r="CH180" s="137"/>
      <c r="CI180" s="165">
        <v>0.53125</v>
      </c>
      <c r="CJ180" s="47" t="str">
        <f t="shared" si="857"/>
        <v>14</v>
      </c>
      <c r="CK180" s="47" t="str">
        <f t="shared" si="858"/>
        <v>23</v>
      </c>
      <c r="CL180" s="47" t="str">
        <f t="shared" si="859"/>
        <v>07</v>
      </c>
      <c r="CM180" s="48" t="s">
        <v>1479</v>
      </c>
      <c r="CN180" s="49" t="str">
        <f t="shared" si="860"/>
        <v>14:23:07</v>
      </c>
      <c r="CO180" s="47" t="str">
        <f t="shared" si="861"/>
        <v>14</v>
      </c>
      <c r="CP180" s="47" t="str">
        <f t="shared" si="862"/>
        <v>29</v>
      </c>
      <c r="CQ180" s="47" t="str">
        <f t="shared" si="863"/>
        <v>24</v>
      </c>
      <c r="CR180" s="48" t="s">
        <v>1480</v>
      </c>
      <c r="CS180" s="49" t="str">
        <f t="shared" si="864"/>
        <v>14:29:24</v>
      </c>
      <c r="CT180" s="107">
        <f t="shared" si="865"/>
        <v>6.8136574074074141E-2</v>
      </c>
      <c r="CU180" s="109">
        <f t="shared" si="866"/>
        <v>4.3634259259258679E-3</v>
      </c>
      <c r="CV180" s="107">
        <f t="shared" si="867"/>
        <v>7.2500000000000009E-2</v>
      </c>
      <c r="CW180" s="52">
        <f t="shared" si="868"/>
        <v>12.230338032953966</v>
      </c>
      <c r="CX180" s="52">
        <f t="shared" si="869"/>
        <v>11.494252873563218</v>
      </c>
      <c r="CY180" s="58"/>
      <c r="CZ180" s="59">
        <f t="shared" si="870"/>
        <v>11.494252873563218</v>
      </c>
      <c r="DA180" s="60"/>
      <c r="DB180" s="61">
        <f t="shared" si="877"/>
        <v>6.8136574074074141E-2</v>
      </c>
      <c r="DC180" s="61">
        <f t="shared" si="878"/>
        <v>7.2500000000000009E-2</v>
      </c>
      <c r="DD180" s="6"/>
      <c r="DE180" s="123">
        <v>20</v>
      </c>
      <c r="DF180" s="64">
        <f t="shared" si="879"/>
        <v>1.6352777777777778</v>
      </c>
      <c r="DG180" s="64">
        <f t="shared" si="880"/>
        <v>1.74</v>
      </c>
      <c r="DH180" s="16">
        <f t="shared" si="881"/>
        <v>175</v>
      </c>
      <c r="DI180" s="16">
        <f t="shared" si="874"/>
        <v>-28.783333333333335</v>
      </c>
      <c r="DJ180" s="65">
        <f t="shared" si="882"/>
        <v>166.21666666666667</v>
      </c>
      <c r="DK180" s="65">
        <f t="shared" si="883"/>
        <v>166.21666666666667</v>
      </c>
      <c r="DL180" s="65">
        <f t="shared" si="884"/>
        <v>166.21666666666667</v>
      </c>
      <c r="DM180" s="65">
        <f t="shared" si="885"/>
        <v>166.21666666666667</v>
      </c>
      <c r="DN180" s="65">
        <f t="shared" si="886"/>
        <v>166.21666666666667</v>
      </c>
      <c r="DO180" s="65">
        <f t="shared" si="887"/>
        <v>166.21666666666667</v>
      </c>
      <c r="DP180" s="65">
        <f t="shared" si="888"/>
        <v>166.21666666666667</v>
      </c>
      <c r="DQ180" s="65">
        <f t="shared" si="889"/>
        <v>166.21666666666667</v>
      </c>
      <c r="DR180" s="134">
        <f t="shared" si="890"/>
        <v>166.21666666666667</v>
      </c>
      <c r="DS180" s="66"/>
    </row>
    <row r="181" spans="1:123" s="67" customFormat="1">
      <c r="A181" s="212">
        <f t="shared" si="876"/>
        <v>7</v>
      </c>
      <c r="B181" s="43">
        <v>20</v>
      </c>
      <c r="C181" s="115">
        <v>414</v>
      </c>
      <c r="D181" s="125" t="s">
        <v>1484</v>
      </c>
      <c r="E181" s="125" t="s">
        <v>1487</v>
      </c>
      <c r="F181" s="128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298"/>
      <c r="AG181" s="137"/>
      <c r="AH181" s="137"/>
      <c r="AI181" s="137"/>
      <c r="AJ181" s="137"/>
      <c r="AK181" s="137"/>
      <c r="AL181" s="137"/>
      <c r="AM181" s="137"/>
      <c r="AN181" s="137"/>
      <c r="AO181" s="137"/>
      <c r="AP181" s="137"/>
      <c r="AQ181" s="137"/>
      <c r="AR181" s="137"/>
      <c r="AS181" s="137"/>
      <c r="AT181" s="137"/>
      <c r="AU181" s="137"/>
      <c r="AV181" s="137"/>
      <c r="AW181" s="137"/>
      <c r="AX181" s="137"/>
      <c r="AY181" s="137"/>
      <c r="AZ181" s="137"/>
      <c r="BA181" s="137"/>
      <c r="BB181" s="137"/>
      <c r="BC181" s="137"/>
      <c r="BD181" s="137"/>
      <c r="BE181" s="137"/>
      <c r="BF181" s="137"/>
      <c r="BG181" s="137"/>
      <c r="BH181" s="137"/>
      <c r="BI181" s="137"/>
      <c r="BJ181" s="137"/>
      <c r="BK181" s="137"/>
      <c r="BL181" s="312"/>
      <c r="BM181" s="137"/>
      <c r="BN181" s="137"/>
      <c r="BO181" s="137"/>
      <c r="BP181" s="137"/>
      <c r="BQ181" s="137"/>
      <c r="BR181" s="137"/>
      <c r="BS181" s="137"/>
      <c r="BT181" s="137"/>
      <c r="BU181" s="137"/>
      <c r="BV181" s="137"/>
      <c r="BW181" s="137"/>
      <c r="BX181" s="137"/>
      <c r="BY181" s="137"/>
      <c r="BZ181" s="137"/>
      <c r="CA181" s="137"/>
      <c r="CB181" s="137"/>
      <c r="CC181" s="137"/>
      <c r="CD181" s="137"/>
      <c r="CE181" s="137"/>
      <c r="CF181" s="137"/>
      <c r="CG181" s="137"/>
      <c r="CH181" s="137"/>
      <c r="CI181" s="165">
        <v>0.53125</v>
      </c>
      <c r="CJ181" s="47" t="str">
        <f t="shared" si="857"/>
        <v>14</v>
      </c>
      <c r="CK181" s="47" t="str">
        <f t="shared" si="858"/>
        <v>26</v>
      </c>
      <c r="CL181" s="47" t="str">
        <f t="shared" si="859"/>
        <v>33</v>
      </c>
      <c r="CM181" s="48" t="s">
        <v>1485</v>
      </c>
      <c r="CN181" s="49" t="str">
        <f t="shared" si="860"/>
        <v>14:26:33</v>
      </c>
      <c r="CO181" s="47" t="str">
        <f t="shared" si="861"/>
        <v>14</v>
      </c>
      <c r="CP181" s="47" t="str">
        <f t="shared" si="862"/>
        <v>33</v>
      </c>
      <c r="CQ181" s="47" t="str">
        <f t="shared" si="863"/>
        <v>42</v>
      </c>
      <c r="CR181" s="48" t="s">
        <v>1486</v>
      </c>
      <c r="CS181" s="49" t="str">
        <f t="shared" si="864"/>
        <v>14:33:42</v>
      </c>
      <c r="CT181" s="107">
        <f t="shared" si="865"/>
        <v>7.0520833333333366E-2</v>
      </c>
      <c r="CU181" s="109">
        <f t="shared" si="866"/>
        <v>4.9652777777777768E-3</v>
      </c>
      <c r="CV181" s="107">
        <f t="shared" si="867"/>
        <v>7.5486111111111143E-2</v>
      </c>
      <c r="CW181" s="52">
        <f t="shared" si="868"/>
        <v>11.816838995568684</v>
      </c>
      <c r="CX181" s="52">
        <f t="shared" si="869"/>
        <v>11.039558417663294</v>
      </c>
      <c r="CY181" s="58"/>
      <c r="CZ181" s="59">
        <f t="shared" si="870"/>
        <v>11.039558417663294</v>
      </c>
      <c r="DA181" s="60"/>
      <c r="DB181" s="61">
        <f t="shared" si="877"/>
        <v>7.0520833333333366E-2</v>
      </c>
      <c r="DC181" s="61">
        <f t="shared" si="878"/>
        <v>7.5486111111111143E-2</v>
      </c>
      <c r="DD181" s="6"/>
      <c r="DE181" s="123">
        <v>20</v>
      </c>
      <c r="DF181" s="64">
        <f t="shared" si="879"/>
        <v>1.6925000000000001</v>
      </c>
      <c r="DG181" s="64">
        <f t="shared" si="880"/>
        <v>1.8116666666666668</v>
      </c>
      <c r="DH181" s="16">
        <f t="shared" si="881"/>
        <v>170</v>
      </c>
      <c r="DI181" s="16">
        <f t="shared" si="874"/>
        <v>-33.083333333333336</v>
      </c>
      <c r="DJ181" s="65">
        <f t="shared" si="882"/>
        <v>156.91666666666666</v>
      </c>
      <c r="DK181" s="65">
        <f t="shared" si="883"/>
        <v>156.91666666666666</v>
      </c>
      <c r="DL181" s="65">
        <f t="shared" si="884"/>
        <v>156.91666666666666</v>
      </c>
      <c r="DM181" s="65">
        <f t="shared" si="885"/>
        <v>156.91666666666666</v>
      </c>
      <c r="DN181" s="65">
        <f t="shared" si="886"/>
        <v>156.91666666666666</v>
      </c>
      <c r="DO181" s="65">
        <f t="shared" si="887"/>
        <v>156.91666666666666</v>
      </c>
      <c r="DP181" s="65">
        <f t="shared" si="888"/>
        <v>156.91666666666666</v>
      </c>
      <c r="DQ181" s="65">
        <f t="shared" si="889"/>
        <v>156.91666666666666</v>
      </c>
      <c r="DR181" s="134">
        <f t="shared" si="890"/>
        <v>156.91666666666666</v>
      </c>
      <c r="DS181" s="66"/>
    </row>
    <row r="182" spans="1:123" s="67" customFormat="1">
      <c r="A182" s="212">
        <f t="shared" si="876"/>
        <v>8</v>
      </c>
      <c r="B182" s="43">
        <v>20</v>
      </c>
      <c r="C182" s="115">
        <v>424</v>
      </c>
      <c r="D182" s="125" t="s">
        <v>1917</v>
      </c>
      <c r="E182" s="125"/>
      <c r="F182" s="128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298"/>
      <c r="AG182" s="137"/>
      <c r="AH182" s="137"/>
      <c r="AI182" s="137"/>
      <c r="AJ182" s="137"/>
      <c r="AK182" s="137"/>
      <c r="AL182" s="137"/>
      <c r="AM182" s="137"/>
      <c r="AN182" s="137"/>
      <c r="AO182" s="137"/>
      <c r="AP182" s="137"/>
      <c r="AQ182" s="137"/>
      <c r="AR182" s="137"/>
      <c r="AS182" s="137"/>
      <c r="AT182" s="137"/>
      <c r="AU182" s="137"/>
      <c r="AV182" s="137"/>
      <c r="AW182" s="137"/>
      <c r="AX182" s="137"/>
      <c r="AY182" s="137"/>
      <c r="AZ182" s="137"/>
      <c r="BA182" s="137"/>
      <c r="BB182" s="137"/>
      <c r="BC182" s="137"/>
      <c r="BD182" s="137"/>
      <c r="BE182" s="137"/>
      <c r="BF182" s="137"/>
      <c r="BG182" s="137"/>
      <c r="BH182" s="137"/>
      <c r="BI182" s="137"/>
      <c r="BJ182" s="137"/>
      <c r="BK182" s="137"/>
      <c r="BL182" s="312"/>
      <c r="BM182" s="137"/>
      <c r="BN182" s="137"/>
      <c r="BO182" s="137"/>
      <c r="BP182" s="137"/>
      <c r="BQ182" s="137"/>
      <c r="BR182" s="137"/>
      <c r="BS182" s="137"/>
      <c r="BT182" s="137"/>
      <c r="BU182" s="137"/>
      <c r="BV182" s="137"/>
      <c r="BW182" s="137"/>
      <c r="BX182" s="137"/>
      <c r="BY182" s="137"/>
      <c r="BZ182" s="137"/>
      <c r="CA182" s="137"/>
      <c r="CB182" s="137"/>
      <c r="CC182" s="137"/>
      <c r="CD182" s="137"/>
      <c r="CE182" s="137"/>
      <c r="CF182" s="137"/>
      <c r="CG182" s="137"/>
      <c r="CH182" s="137"/>
      <c r="CI182" s="165">
        <v>0.53125</v>
      </c>
      <c r="CJ182" s="47" t="str">
        <f t="shared" si="857"/>
        <v>14</v>
      </c>
      <c r="CK182" s="47" t="str">
        <f t="shared" si="858"/>
        <v>26</v>
      </c>
      <c r="CL182" s="47" t="str">
        <f t="shared" si="859"/>
        <v>30</v>
      </c>
      <c r="CM182" s="48" t="s">
        <v>1488</v>
      </c>
      <c r="CN182" s="49" t="str">
        <f t="shared" si="860"/>
        <v>14:26:30</v>
      </c>
      <c r="CO182" s="47" t="str">
        <f t="shared" si="861"/>
        <v>14</v>
      </c>
      <c r="CP182" s="47" t="str">
        <f t="shared" si="862"/>
        <v>37</v>
      </c>
      <c r="CQ182" s="47" t="str">
        <f t="shared" si="863"/>
        <v>57</v>
      </c>
      <c r="CR182" s="48" t="s">
        <v>1489</v>
      </c>
      <c r="CS182" s="49" t="str">
        <f t="shared" si="864"/>
        <v>14:37:57</v>
      </c>
      <c r="CT182" s="107">
        <f t="shared" si="865"/>
        <v>7.0486111111111138E-2</v>
      </c>
      <c r="CU182" s="109">
        <f t="shared" si="866"/>
        <v>7.9513888888889106E-3</v>
      </c>
      <c r="CV182" s="107">
        <f t="shared" si="867"/>
        <v>7.8437500000000049E-2</v>
      </c>
      <c r="CW182" s="52">
        <f t="shared" si="868"/>
        <v>11.822660098522167</v>
      </c>
      <c r="CX182" s="52">
        <f t="shared" si="869"/>
        <v>10.624169986719787</v>
      </c>
      <c r="CY182" s="58"/>
      <c r="CZ182" s="59">
        <f t="shared" si="870"/>
        <v>10.624169986719787</v>
      </c>
      <c r="DA182" s="60"/>
      <c r="DB182" s="61">
        <f t="shared" si="877"/>
        <v>7.0486111111111138E-2</v>
      </c>
      <c r="DC182" s="61">
        <f t="shared" si="878"/>
        <v>7.8437500000000049E-2</v>
      </c>
      <c r="DD182" s="6"/>
      <c r="DE182" s="123">
        <v>20</v>
      </c>
      <c r="DF182" s="64">
        <f t="shared" si="879"/>
        <v>1.6916666666666667</v>
      </c>
      <c r="DG182" s="64">
        <f t="shared" si="880"/>
        <v>1.8825000000000001</v>
      </c>
      <c r="DH182" s="16">
        <f t="shared" si="881"/>
        <v>165</v>
      </c>
      <c r="DI182" s="16">
        <f t="shared" si="874"/>
        <v>-37.333333333333336</v>
      </c>
      <c r="DJ182" s="65">
        <f t="shared" si="882"/>
        <v>147.66666666666666</v>
      </c>
      <c r="DK182" s="65">
        <f t="shared" si="883"/>
        <v>147.66666666666666</v>
      </c>
      <c r="DL182" s="65">
        <f t="shared" si="884"/>
        <v>147.66666666666666</v>
      </c>
      <c r="DM182" s="65">
        <f t="shared" si="885"/>
        <v>147.66666666666666</v>
      </c>
      <c r="DN182" s="65">
        <f t="shared" si="886"/>
        <v>147.66666666666666</v>
      </c>
      <c r="DO182" s="65">
        <f t="shared" si="887"/>
        <v>147.66666666666666</v>
      </c>
      <c r="DP182" s="65">
        <f t="shared" si="888"/>
        <v>147.66666666666666</v>
      </c>
      <c r="DQ182" s="65">
        <f t="shared" si="889"/>
        <v>147.66666666666666</v>
      </c>
      <c r="DR182" s="134">
        <f t="shared" si="890"/>
        <v>147.66666666666666</v>
      </c>
      <c r="DS182" s="66"/>
    </row>
    <row r="183" spans="1:123" s="67" customFormat="1">
      <c r="A183" s="212">
        <f t="shared" si="876"/>
        <v>9</v>
      </c>
      <c r="B183" s="43">
        <v>20</v>
      </c>
      <c r="C183" s="140">
        <v>415</v>
      </c>
      <c r="D183" s="103" t="s">
        <v>1215</v>
      </c>
      <c r="E183" s="103" t="s">
        <v>1216</v>
      </c>
      <c r="F183" s="128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298"/>
      <c r="AG183" s="137"/>
      <c r="AH183" s="137"/>
      <c r="AI183" s="137"/>
      <c r="AJ183" s="137"/>
      <c r="AK183" s="137"/>
      <c r="AL183" s="137"/>
      <c r="AM183" s="137"/>
      <c r="AN183" s="137"/>
      <c r="AO183" s="137"/>
      <c r="AP183" s="137"/>
      <c r="AQ183" s="137"/>
      <c r="AR183" s="137"/>
      <c r="AS183" s="137"/>
      <c r="AT183" s="137"/>
      <c r="AU183" s="137"/>
      <c r="AV183" s="137"/>
      <c r="AW183" s="137"/>
      <c r="AX183" s="137"/>
      <c r="AY183" s="137"/>
      <c r="AZ183" s="137"/>
      <c r="BA183" s="137"/>
      <c r="BB183" s="137"/>
      <c r="BC183" s="137"/>
      <c r="BD183" s="137"/>
      <c r="BE183" s="137"/>
      <c r="BF183" s="137"/>
      <c r="BG183" s="137"/>
      <c r="BH183" s="137"/>
      <c r="BI183" s="137"/>
      <c r="BJ183" s="137"/>
      <c r="BK183" s="137"/>
      <c r="BL183" s="312"/>
      <c r="BM183" s="137"/>
      <c r="BN183" s="137"/>
      <c r="BO183" s="137"/>
      <c r="BP183" s="137"/>
      <c r="BQ183" s="137"/>
      <c r="BR183" s="137"/>
      <c r="BS183" s="137"/>
      <c r="BT183" s="137"/>
      <c r="BU183" s="137"/>
      <c r="BV183" s="137"/>
      <c r="BW183" s="137"/>
      <c r="BX183" s="137"/>
      <c r="BY183" s="137"/>
      <c r="BZ183" s="137"/>
      <c r="CA183" s="137"/>
      <c r="CB183" s="137"/>
      <c r="CC183" s="137"/>
      <c r="CD183" s="137"/>
      <c r="CE183" s="137"/>
      <c r="CF183" s="137"/>
      <c r="CG183" s="137"/>
      <c r="CH183" s="137"/>
      <c r="CI183" s="165">
        <v>0.53125</v>
      </c>
      <c r="CJ183" s="47" t="str">
        <f t="shared" si="857"/>
        <v>14</v>
      </c>
      <c r="CK183" s="47" t="str">
        <f t="shared" si="858"/>
        <v>32</v>
      </c>
      <c r="CL183" s="47" t="str">
        <f t="shared" si="859"/>
        <v>15</v>
      </c>
      <c r="CM183" s="48" t="s">
        <v>1492</v>
      </c>
      <c r="CN183" s="49" t="str">
        <f t="shared" si="860"/>
        <v>14:32:15</v>
      </c>
      <c r="CO183" s="47" t="str">
        <f t="shared" si="861"/>
        <v>14</v>
      </c>
      <c r="CP183" s="47" t="str">
        <f t="shared" si="862"/>
        <v>39</v>
      </c>
      <c r="CQ183" s="47" t="str">
        <f t="shared" si="863"/>
        <v>00</v>
      </c>
      <c r="CR183" s="48" t="s">
        <v>1493</v>
      </c>
      <c r="CS183" s="49" t="str">
        <f t="shared" si="864"/>
        <v>14:39:00</v>
      </c>
      <c r="CT183" s="107">
        <f t="shared" si="865"/>
        <v>7.4479166666666652E-2</v>
      </c>
      <c r="CU183" s="109">
        <f t="shared" si="866"/>
        <v>4.6875000000000666E-3</v>
      </c>
      <c r="CV183" s="107">
        <f t="shared" si="867"/>
        <v>7.9166666666666718E-2</v>
      </c>
      <c r="CW183" s="52">
        <f t="shared" si="868"/>
        <v>11.18881118881119</v>
      </c>
      <c r="CX183" s="52">
        <f t="shared" si="869"/>
        <v>10.526315789473685</v>
      </c>
      <c r="CY183" s="58"/>
      <c r="CZ183" s="59">
        <f>$DC$174/(MINUTE(DC183)/60+HOUR(DC183)+SECOND(DC183)/3600)</f>
        <v>10.526315789473685</v>
      </c>
      <c r="DA183" s="60"/>
      <c r="DB183" s="61">
        <f t="shared" ref="DB183:DB184" si="891">R183+AH183+AX183+BN183+CD183+CT183</f>
        <v>7.4479166666666652E-2</v>
      </c>
      <c r="DC183" s="61">
        <f t="shared" ref="DC183:DC184" si="892">T183+AJ183+AZ183+BP183+CF183+CV183</f>
        <v>7.9166666666666718E-2</v>
      </c>
      <c r="DD183" s="6"/>
      <c r="DE183" s="123">
        <v>20</v>
      </c>
      <c r="DF183" s="64">
        <f t="shared" ref="DF183:DF184" si="893">MINUTE(DB183)/60+HOUR(DB183)+SECOND(DB183)/3600</f>
        <v>1.7874999999999999</v>
      </c>
      <c r="DG183" s="64">
        <f t="shared" ref="DG183:DG184" si="894">MINUTE(DC183)/60+HOUR(DC183)+SECOND(DC183)/3600</f>
        <v>1.9</v>
      </c>
      <c r="DH183" s="16">
        <f t="shared" si="881"/>
        <v>160</v>
      </c>
      <c r="DI183" s="16">
        <f>-(SECOND(CS183-$CS$175)/60+MINUTE(CS183-$CS$175)+HOUR(CS183-$CS$175)*60)</f>
        <v>-38.383333333333333</v>
      </c>
      <c r="DJ183" s="65">
        <f t="shared" ref="DJ183:DJ184" si="895">IF((DE183+DH183+DI183)&lt;DE183,DE183,DE183+DH183+DI183)</f>
        <v>141.61666666666667</v>
      </c>
      <c r="DK183" s="65">
        <f>IF(BX183&gt;$DE$159,0,DJ183)</f>
        <v>141.61666666666667</v>
      </c>
      <c r="DL183" s="65">
        <f t="shared" ref="DL183:DL184" si="896">IF((S183&gt;$DM$3),0,DK183)</f>
        <v>141.61666666666667</v>
      </c>
      <c r="DM183" s="65">
        <f t="shared" ref="DM183:DM184" si="897">IF((AI183&gt;$DN$3),0,DK183)</f>
        <v>141.61666666666667</v>
      </c>
      <c r="DN183" s="65">
        <f t="shared" ref="DN183:DN184" si="898">IF((AY183&gt;$DN$3),0,DK183)</f>
        <v>141.61666666666667</v>
      </c>
      <c r="DO183" s="65">
        <f t="shared" ref="DO183:DO184" si="899">IF((BO183&gt;$DN$3),0,DK183)</f>
        <v>141.61666666666667</v>
      </c>
      <c r="DP183" s="65">
        <f t="shared" ref="DP183:DP184" si="900">IF((CE183&gt;$DM$3),0,DK183)</f>
        <v>141.61666666666667</v>
      </c>
      <c r="DQ183" s="65">
        <f t="shared" ref="DQ183:DQ184" si="901">IF((CU183&gt;$DM$3),0,DK183)</f>
        <v>141.61666666666667</v>
      </c>
      <c r="DR183" s="134">
        <f t="shared" ref="DR183:DR184" si="902">DK183*DQ183/DQ183</f>
        <v>141.61666666666667</v>
      </c>
      <c r="DS183" s="66"/>
    </row>
    <row r="184" spans="1:123" s="67" customFormat="1">
      <c r="A184" s="212">
        <f t="shared" si="876"/>
        <v>10</v>
      </c>
      <c r="B184" s="43">
        <v>20</v>
      </c>
      <c r="C184" s="140">
        <v>420</v>
      </c>
      <c r="D184" s="103" t="s">
        <v>1213</v>
      </c>
      <c r="E184" s="103" t="s">
        <v>1214</v>
      </c>
      <c r="F184" s="128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298"/>
      <c r="AG184" s="137"/>
      <c r="AH184" s="137"/>
      <c r="AI184" s="137"/>
      <c r="AJ184" s="137"/>
      <c r="AK184" s="137"/>
      <c r="AL184" s="137"/>
      <c r="AM184" s="137"/>
      <c r="AN184" s="137"/>
      <c r="AO184" s="137"/>
      <c r="AP184" s="137"/>
      <c r="AQ184" s="137"/>
      <c r="AR184" s="137"/>
      <c r="AS184" s="137"/>
      <c r="AT184" s="137"/>
      <c r="AU184" s="137"/>
      <c r="AV184" s="137"/>
      <c r="AW184" s="137"/>
      <c r="AX184" s="137"/>
      <c r="AY184" s="137"/>
      <c r="AZ184" s="137"/>
      <c r="BA184" s="137"/>
      <c r="BB184" s="137"/>
      <c r="BC184" s="137"/>
      <c r="BD184" s="137"/>
      <c r="BE184" s="137"/>
      <c r="BF184" s="137"/>
      <c r="BG184" s="137"/>
      <c r="BH184" s="137"/>
      <c r="BI184" s="137"/>
      <c r="BJ184" s="137"/>
      <c r="BK184" s="137"/>
      <c r="BL184" s="312"/>
      <c r="BM184" s="137"/>
      <c r="BN184" s="137"/>
      <c r="BO184" s="137"/>
      <c r="BP184" s="137"/>
      <c r="BQ184" s="137"/>
      <c r="BR184" s="137"/>
      <c r="BS184" s="137"/>
      <c r="BT184" s="137"/>
      <c r="BU184" s="137"/>
      <c r="BV184" s="137"/>
      <c r="BW184" s="137"/>
      <c r="BX184" s="137"/>
      <c r="BY184" s="137"/>
      <c r="BZ184" s="137"/>
      <c r="CA184" s="137"/>
      <c r="CB184" s="137"/>
      <c r="CC184" s="137"/>
      <c r="CD184" s="137"/>
      <c r="CE184" s="137"/>
      <c r="CF184" s="137"/>
      <c r="CG184" s="137"/>
      <c r="CH184" s="137"/>
      <c r="CI184" s="165">
        <v>0.53125</v>
      </c>
      <c r="CJ184" s="47" t="str">
        <f t="shared" si="857"/>
        <v>14</v>
      </c>
      <c r="CK184" s="47" t="str">
        <f t="shared" si="858"/>
        <v>32</v>
      </c>
      <c r="CL184" s="47" t="str">
        <f t="shared" si="859"/>
        <v>14</v>
      </c>
      <c r="CM184" s="48" t="s">
        <v>1490</v>
      </c>
      <c r="CN184" s="49" t="str">
        <f t="shared" si="860"/>
        <v>14:32:14</v>
      </c>
      <c r="CO184" s="47" t="str">
        <f t="shared" si="861"/>
        <v>14</v>
      </c>
      <c r="CP184" s="47" t="str">
        <f t="shared" si="862"/>
        <v>39</v>
      </c>
      <c r="CQ184" s="47" t="str">
        <f t="shared" si="863"/>
        <v>05</v>
      </c>
      <c r="CR184" s="48" t="s">
        <v>1491</v>
      </c>
      <c r="CS184" s="49" t="str">
        <f t="shared" si="864"/>
        <v>14:39:05</v>
      </c>
      <c r="CT184" s="107">
        <f t="shared" si="865"/>
        <v>7.4467592592592613E-2</v>
      </c>
      <c r="CU184" s="109">
        <f t="shared" si="866"/>
        <v>4.7569444444444109E-3</v>
      </c>
      <c r="CV184" s="107">
        <f t="shared" si="867"/>
        <v>7.9224537037037024E-2</v>
      </c>
      <c r="CW184" s="52">
        <f t="shared" si="868"/>
        <v>11.190550202051602</v>
      </c>
      <c r="CX184" s="52">
        <f t="shared" si="869"/>
        <v>10.518626734842952</v>
      </c>
      <c r="CY184" s="58"/>
      <c r="CZ184" s="59">
        <f>$DC$174/(MINUTE(DC184)/60+HOUR(DC184)+SECOND(DC184)/3600)</f>
        <v>10.518626734842952</v>
      </c>
      <c r="DA184" s="60"/>
      <c r="DB184" s="61">
        <f t="shared" si="891"/>
        <v>7.4467592592592613E-2</v>
      </c>
      <c r="DC184" s="61">
        <f t="shared" si="892"/>
        <v>7.9224537037037024E-2</v>
      </c>
      <c r="DD184" s="6"/>
      <c r="DE184" s="123">
        <v>20</v>
      </c>
      <c r="DF184" s="64">
        <f t="shared" si="893"/>
        <v>1.787222222222222</v>
      </c>
      <c r="DG184" s="64">
        <f t="shared" si="894"/>
        <v>1.9013888888888888</v>
      </c>
      <c r="DH184" s="16">
        <f t="shared" si="881"/>
        <v>155</v>
      </c>
      <c r="DI184" s="16">
        <f>-(SECOND(CS184-$CS$175)/60+MINUTE(CS184-$CS$175)+HOUR(CS184-$CS$175)*60)</f>
        <v>-38.466666666666669</v>
      </c>
      <c r="DJ184" s="65">
        <f t="shared" si="895"/>
        <v>136.53333333333333</v>
      </c>
      <c r="DK184" s="65">
        <f>IF(BX184&gt;$DE$159,0,DJ184)</f>
        <v>136.53333333333333</v>
      </c>
      <c r="DL184" s="65">
        <f t="shared" si="896"/>
        <v>136.53333333333333</v>
      </c>
      <c r="DM184" s="65">
        <f t="shared" si="897"/>
        <v>136.53333333333333</v>
      </c>
      <c r="DN184" s="65">
        <f t="shared" si="898"/>
        <v>136.53333333333333</v>
      </c>
      <c r="DO184" s="65">
        <f t="shared" si="899"/>
        <v>136.53333333333333</v>
      </c>
      <c r="DP184" s="65">
        <f t="shared" si="900"/>
        <v>136.53333333333333</v>
      </c>
      <c r="DQ184" s="65">
        <f t="shared" si="901"/>
        <v>136.53333333333333</v>
      </c>
      <c r="DR184" s="134">
        <f t="shared" si="902"/>
        <v>136.53333333333333</v>
      </c>
      <c r="DS184" s="66"/>
    </row>
    <row r="185" spans="1:123">
      <c r="A185" s="887" t="s">
        <v>76</v>
      </c>
      <c r="B185" s="888"/>
      <c r="C185" s="141">
        <f>A184+A173+A158+A118+A106+A80+A74+A59+A42+A21+A14+A6</f>
        <v>172</v>
      </c>
      <c r="D185" s="142"/>
      <c r="E185" s="143"/>
      <c r="F185" s="143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298"/>
      <c r="AG185" s="137"/>
      <c r="AH185" s="137"/>
      <c r="AI185" s="137"/>
      <c r="AJ185" s="137"/>
      <c r="AK185" s="137"/>
      <c r="AL185" s="137"/>
      <c r="AM185" s="137"/>
      <c r="AN185" s="137"/>
      <c r="AO185" s="137"/>
      <c r="AP185" s="137"/>
      <c r="AQ185" s="137"/>
      <c r="AR185" s="137"/>
      <c r="AS185" s="137"/>
      <c r="AT185" s="137"/>
      <c r="AU185" s="137"/>
      <c r="AV185" s="137"/>
      <c r="AW185" s="137"/>
      <c r="AX185" s="137"/>
      <c r="AY185" s="137"/>
      <c r="AZ185" s="137"/>
      <c r="BA185" s="137"/>
      <c r="BB185" s="137"/>
      <c r="BC185" s="146"/>
      <c r="BD185" s="146"/>
      <c r="BE185" s="146"/>
      <c r="BF185" s="146"/>
      <c r="BG185" s="147"/>
      <c r="BH185" s="147"/>
      <c r="BI185" s="147"/>
      <c r="BJ185" s="147"/>
      <c r="BK185" s="147"/>
      <c r="BL185" s="314"/>
      <c r="BM185" s="147"/>
      <c r="BN185" s="146"/>
      <c r="BO185" s="146"/>
      <c r="BP185" s="146"/>
      <c r="BQ185" s="146"/>
      <c r="BR185" s="146"/>
      <c r="BS185" s="146"/>
      <c r="BT185" s="146"/>
      <c r="BU185" s="146"/>
      <c r="BV185" s="146"/>
      <c r="BW185" s="147"/>
      <c r="BX185" s="147"/>
      <c r="BY185" s="147"/>
      <c r="BZ185" s="147"/>
      <c r="CA185" s="147"/>
      <c r="CB185" s="147"/>
      <c r="CC185" s="147"/>
      <c r="CD185" s="146"/>
      <c r="CE185" s="146"/>
      <c r="CF185" s="146"/>
      <c r="CG185" s="146"/>
      <c r="CH185" s="146"/>
      <c r="CI185" s="146"/>
      <c r="CJ185" s="146"/>
      <c r="CK185" s="146"/>
      <c r="CL185" s="146"/>
      <c r="CM185" s="148"/>
      <c r="CN185" s="149"/>
      <c r="CO185" s="149"/>
      <c r="CP185" s="149"/>
      <c r="CQ185" s="149"/>
      <c r="CR185" s="148"/>
      <c r="CS185" s="149"/>
      <c r="CT185" s="146"/>
      <c r="CU185" s="146"/>
      <c r="CV185" s="146"/>
      <c r="CW185" s="146"/>
      <c r="CX185" s="146"/>
      <c r="CY185" s="146"/>
      <c r="CZ185" s="404"/>
      <c r="DA185" s="146"/>
      <c r="DB185" s="150"/>
      <c r="DC185" s="150"/>
      <c r="DD185" s="544"/>
      <c r="DE185" s="544"/>
      <c r="DF185" s="544"/>
      <c r="DG185" s="544"/>
      <c r="DH185" s="544"/>
      <c r="DI185" s="544"/>
      <c r="DJ185" s="151"/>
      <c r="DK185" s="544"/>
      <c r="DL185" s="544"/>
      <c r="DM185" s="544"/>
      <c r="DN185" s="544"/>
      <c r="DO185" s="544"/>
      <c r="DP185" s="544"/>
      <c r="DQ185" s="544"/>
      <c r="DR185" s="544"/>
    </row>
    <row r="186" spans="1:123">
      <c r="A186" s="887" t="s">
        <v>77</v>
      </c>
      <c r="B186" s="888"/>
      <c r="C186" s="152">
        <f>A184+A171+A148+A116+A104+A79+A71+A47+A32+A19+A13+A6</f>
        <v>124</v>
      </c>
      <c r="D186" s="142"/>
      <c r="E186" s="143"/>
      <c r="F186" s="143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298"/>
      <c r="AG186" s="137"/>
      <c r="AH186" s="137"/>
      <c r="AI186" s="137"/>
      <c r="AJ186" s="137"/>
      <c r="AK186" s="137"/>
      <c r="AL186" s="137"/>
      <c r="AM186" s="137"/>
      <c r="AN186" s="137"/>
      <c r="AO186" s="137"/>
      <c r="AP186" s="137"/>
      <c r="AQ186" s="137"/>
      <c r="AR186" s="137"/>
      <c r="AS186" s="137"/>
      <c r="AT186" s="137"/>
      <c r="AU186" s="137"/>
      <c r="AV186" s="137"/>
      <c r="AW186" s="137"/>
      <c r="AX186" s="137"/>
      <c r="AY186" s="137"/>
      <c r="AZ186" s="137"/>
      <c r="BA186" s="137"/>
      <c r="BB186" s="137"/>
      <c r="BC186" s="146"/>
      <c r="BD186" s="146"/>
      <c r="BE186" s="146"/>
      <c r="BF186" s="146"/>
      <c r="BG186" s="147"/>
      <c r="BH186" s="147"/>
      <c r="BI186" s="147"/>
      <c r="BJ186" s="147"/>
      <c r="BK186" s="147"/>
      <c r="BL186" s="314"/>
      <c r="BM186" s="147"/>
      <c r="BN186" s="146"/>
      <c r="BO186" s="146"/>
      <c r="BP186" s="146"/>
      <c r="BQ186" s="146"/>
      <c r="BR186" s="146"/>
      <c r="BS186" s="146"/>
      <c r="BT186" s="146"/>
      <c r="BU186" s="146"/>
      <c r="BV186" s="146"/>
      <c r="BW186" s="147"/>
      <c r="BX186" s="147"/>
      <c r="BY186" s="147"/>
      <c r="BZ186" s="147"/>
      <c r="CA186" s="147"/>
      <c r="CB186" s="147"/>
      <c r="CC186" s="147"/>
      <c r="CD186" s="146"/>
      <c r="CE186" s="146"/>
      <c r="CF186" s="146"/>
      <c r="CG186" s="146"/>
      <c r="CH186" s="146"/>
      <c r="CI186" s="146"/>
      <c r="CJ186" s="146"/>
      <c r="CK186" s="146"/>
      <c r="CL186" s="146"/>
      <c r="CM186" s="148"/>
      <c r="CN186" s="149"/>
      <c r="CO186" s="149"/>
      <c r="CP186" s="149"/>
      <c r="CQ186" s="149"/>
      <c r="CR186" s="148"/>
      <c r="CS186" s="149"/>
      <c r="CT186" s="146"/>
      <c r="CU186" s="146"/>
      <c r="CV186" s="146"/>
      <c r="CW186" s="146"/>
      <c r="CX186" s="146"/>
      <c r="CY186" s="146"/>
      <c r="CZ186" s="404"/>
      <c r="DA186" s="146"/>
      <c r="DB186" s="150"/>
      <c r="DC186" s="150"/>
      <c r="DD186" s="544"/>
      <c r="DE186" s="544"/>
      <c r="DF186" s="544"/>
      <c r="DG186" s="544"/>
      <c r="DH186" s="544"/>
      <c r="DI186" s="544"/>
      <c r="DJ186" s="151"/>
      <c r="DK186" s="544"/>
      <c r="DL186" s="544"/>
      <c r="DM186" s="544"/>
      <c r="DN186" s="544"/>
      <c r="DO186" s="544"/>
      <c r="DP186" s="544"/>
      <c r="DQ186" s="544"/>
      <c r="DR186" s="544"/>
    </row>
    <row r="187" spans="1:123" ht="15.75" customHeight="1" thickBot="1">
      <c r="A187" s="889" t="s">
        <v>78</v>
      </c>
      <c r="B187" s="890"/>
      <c r="C187" s="153">
        <f>100%-C186/C185</f>
        <v>0.27906976744186052</v>
      </c>
      <c r="D187" s="154"/>
      <c r="E187" s="143"/>
      <c r="F187" s="143"/>
      <c r="G187" s="144"/>
      <c r="H187" s="144"/>
      <c r="I187" s="144"/>
      <c r="J187" s="144"/>
      <c r="K187" s="145"/>
      <c r="L187" s="145"/>
      <c r="M187" s="145"/>
      <c r="N187" s="145"/>
      <c r="O187" s="145"/>
      <c r="P187" s="145"/>
      <c r="Q187" s="145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7"/>
      <c r="AB187" s="147"/>
      <c r="AC187" s="147"/>
      <c r="AD187" s="147"/>
      <c r="AE187" s="147"/>
      <c r="AF187" s="300"/>
      <c r="AG187" s="147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7"/>
      <c r="AR187" s="147"/>
      <c r="AS187" s="147"/>
      <c r="AT187" s="147"/>
      <c r="AU187" s="147"/>
      <c r="AV187" s="147"/>
      <c r="AW187" s="147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7"/>
      <c r="BH187" s="147"/>
      <c r="BI187" s="147"/>
      <c r="BJ187" s="147"/>
      <c r="BK187" s="147"/>
      <c r="BL187" s="314"/>
      <c r="BM187" s="147"/>
      <c r="BN187" s="146"/>
      <c r="BO187" s="146"/>
      <c r="BP187" s="146"/>
      <c r="BQ187" s="146"/>
      <c r="BR187" s="146"/>
      <c r="BS187" s="146"/>
      <c r="BT187" s="146"/>
      <c r="BU187" s="146"/>
      <c r="BV187" s="146"/>
      <c r="BW187" s="147"/>
      <c r="BX187" s="147"/>
      <c r="BY187" s="147"/>
      <c r="BZ187" s="147"/>
      <c r="CA187" s="147"/>
      <c r="CB187" s="147"/>
      <c r="CC187" s="147"/>
      <c r="CD187" s="146"/>
      <c r="CE187" s="146"/>
      <c r="CF187" s="146"/>
      <c r="CG187" s="146"/>
      <c r="CH187" s="146"/>
      <c r="CI187" s="146"/>
      <c r="CJ187" s="146"/>
      <c r="CK187" s="146"/>
      <c r="CL187" s="146"/>
      <c r="CM187" s="148"/>
      <c r="CN187" s="149"/>
      <c r="CO187" s="149"/>
      <c r="CP187" s="149"/>
      <c r="CQ187" s="149"/>
      <c r="CR187" s="148"/>
      <c r="CS187" s="149"/>
      <c r="CT187" s="146"/>
      <c r="CU187" s="146"/>
      <c r="CV187" s="146"/>
      <c r="CW187" s="146"/>
      <c r="CX187" s="146"/>
      <c r="CY187" s="146"/>
      <c r="CZ187" s="404"/>
      <c r="DA187" s="146"/>
      <c r="DB187" s="150"/>
      <c r="DC187" s="150"/>
      <c r="DD187" s="544"/>
      <c r="DE187" s="544"/>
      <c r="DF187" s="544"/>
      <c r="DG187" s="544"/>
      <c r="DH187" s="544"/>
      <c r="DI187" s="544"/>
      <c r="DJ187" s="151"/>
      <c r="DK187" s="544"/>
      <c r="DL187" s="544"/>
      <c r="DM187" s="544"/>
      <c r="DN187" s="544"/>
      <c r="DO187" s="544"/>
      <c r="DP187" s="544"/>
      <c r="DQ187" s="544"/>
      <c r="DR187" s="544"/>
      <c r="DS187" s="155"/>
    </row>
    <row r="188" spans="1:123" ht="13.5" thickBot="1">
      <c r="B188" s="156"/>
      <c r="CZ188" s="405"/>
    </row>
    <row r="189" spans="1:123" ht="15" customHeight="1">
      <c r="A189" s="881" t="s">
        <v>79</v>
      </c>
      <c r="B189" s="882"/>
      <c r="C189" s="882"/>
      <c r="D189" s="883"/>
      <c r="E189" s="541"/>
      <c r="F189" s="542"/>
      <c r="CZ189" s="405"/>
    </row>
    <row r="190" spans="1:123">
      <c r="A190" s="884" t="s">
        <v>87</v>
      </c>
      <c r="B190" s="885"/>
      <c r="C190" s="885"/>
      <c r="D190" s="886"/>
      <c r="E190" s="532"/>
      <c r="F190" s="533"/>
      <c r="CZ190" s="405"/>
    </row>
    <row r="191" spans="1:123">
      <c r="A191" s="884" t="s">
        <v>80</v>
      </c>
      <c r="B191" s="885"/>
      <c r="C191" s="885"/>
      <c r="D191" s="886"/>
      <c r="E191" s="532"/>
      <c r="F191" s="533"/>
      <c r="CZ191" s="405"/>
    </row>
    <row r="192" spans="1:123">
      <c r="A192" s="884" t="s">
        <v>88</v>
      </c>
      <c r="B192" s="885"/>
      <c r="C192" s="885"/>
      <c r="D192" s="886"/>
      <c r="E192" s="532"/>
      <c r="F192" s="533"/>
      <c r="CZ192" s="405"/>
    </row>
    <row r="193" spans="1:123">
      <c r="A193" s="884" t="s">
        <v>89</v>
      </c>
      <c r="B193" s="885"/>
      <c r="C193" s="885"/>
      <c r="D193" s="886"/>
      <c r="E193" s="532"/>
      <c r="F193" s="533"/>
      <c r="CZ193" s="405"/>
    </row>
    <row r="194" spans="1:123">
      <c r="CZ194" s="405"/>
    </row>
    <row r="195" spans="1:123">
      <c r="CZ195" s="405"/>
    </row>
    <row r="196" spans="1:123">
      <c r="A196" s="132" t="s">
        <v>7</v>
      </c>
      <c r="B196" s="132">
        <v>40</v>
      </c>
      <c r="C196" s="552" t="s">
        <v>1154</v>
      </c>
      <c r="D196" s="439"/>
      <c r="E196" s="439"/>
      <c r="F196" s="44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296"/>
      <c r="AG196" s="180"/>
      <c r="AH196" s="180"/>
      <c r="AI196" s="180"/>
      <c r="AJ196" s="180"/>
      <c r="AK196" s="180"/>
      <c r="AL196" s="180"/>
      <c r="AM196" s="180"/>
      <c r="AN196" s="180"/>
      <c r="AO196" s="180"/>
      <c r="AP196" s="180"/>
      <c r="AQ196" s="180"/>
      <c r="AR196" s="180"/>
      <c r="AS196" s="180"/>
      <c r="AT196" s="180"/>
      <c r="AU196" s="180"/>
      <c r="AV196" s="180"/>
      <c r="AW196" s="180"/>
      <c r="AX196" s="180"/>
      <c r="AY196" s="180"/>
      <c r="AZ196" s="180"/>
      <c r="BA196" s="180"/>
      <c r="BB196" s="180"/>
      <c r="BC196" s="180"/>
      <c r="BD196" s="180"/>
      <c r="BE196" s="180"/>
      <c r="BF196" s="180"/>
      <c r="BG196" s="180"/>
      <c r="BH196" s="180"/>
      <c r="BI196" s="180"/>
      <c r="BJ196" s="180"/>
      <c r="BK196" s="180"/>
      <c r="BL196" s="310"/>
      <c r="BM196" s="180"/>
      <c r="BN196" s="180"/>
      <c r="BO196" s="180"/>
      <c r="BP196" s="180"/>
      <c r="BQ196" s="180"/>
      <c r="BR196" s="180"/>
      <c r="BS196" s="180"/>
      <c r="BT196" s="180"/>
      <c r="BU196" s="180"/>
      <c r="BV196" s="180"/>
      <c r="BW196" s="180"/>
      <c r="BX196" s="180"/>
      <c r="BY196" s="180"/>
      <c r="BZ196" s="180"/>
      <c r="CA196" s="180"/>
      <c r="CB196" s="180"/>
      <c r="CC196" s="180"/>
      <c r="CD196" s="180"/>
      <c r="CE196" s="180"/>
      <c r="CF196" s="180"/>
      <c r="CG196" s="180"/>
      <c r="CH196" s="180"/>
      <c r="CI196" s="180"/>
      <c r="CJ196" s="180"/>
      <c r="CK196" s="180"/>
      <c r="CL196" s="180"/>
      <c r="CM196" s="180"/>
      <c r="CN196" s="180"/>
      <c r="CO196" s="180"/>
      <c r="CP196" s="180"/>
      <c r="CQ196" s="180"/>
      <c r="CR196" s="180"/>
      <c r="CS196" s="180"/>
      <c r="CT196" s="180"/>
      <c r="CU196" s="180"/>
      <c r="CV196" s="180"/>
      <c r="CW196" s="180"/>
      <c r="CX196" s="180"/>
      <c r="CY196" s="180"/>
      <c r="CZ196" s="403"/>
      <c r="DA196" s="180"/>
      <c r="DB196" s="180"/>
      <c r="DC196" s="132">
        <v>40</v>
      </c>
      <c r="DD196" s="180"/>
      <c r="DE196" s="133" t="s">
        <v>83</v>
      </c>
    </row>
    <row r="197" spans="1:123" s="67" customFormat="1">
      <c r="A197" s="212">
        <v>1</v>
      </c>
      <c r="B197" s="80">
        <f t="shared" ref="B197:B206" si="903">B196</f>
        <v>40</v>
      </c>
      <c r="C197" s="115"/>
      <c r="D197" s="114" t="s">
        <v>1165</v>
      </c>
      <c r="E197" s="114" t="s">
        <v>189</v>
      </c>
      <c r="F197" s="128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297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  <c r="BD197" s="135"/>
      <c r="BE197" s="135"/>
      <c r="BF197" s="135"/>
      <c r="BG197" s="135"/>
      <c r="BH197" s="135"/>
      <c r="BI197" s="135"/>
      <c r="BJ197" s="135"/>
      <c r="BK197" s="135"/>
      <c r="BL197" s="311"/>
      <c r="BM197" s="135"/>
      <c r="BN197" s="135"/>
      <c r="BO197" s="135"/>
      <c r="BP197" s="135"/>
      <c r="BQ197" s="135"/>
      <c r="BR197" s="135"/>
      <c r="BS197" s="136">
        <v>0.46875</v>
      </c>
      <c r="BT197" s="47" t="str">
        <f t="shared" ref="BT197:BT201" si="904">LEFT(BW197,2)</f>
        <v/>
      </c>
      <c r="BU197" s="47" t="str">
        <f t="shared" ref="BU197:BU201" si="905">MID(BW197,3,2)</f>
        <v/>
      </c>
      <c r="BV197" s="47" t="str">
        <f t="shared" ref="BV197:BV201" si="906">RIGHT(BW197,2)</f>
        <v/>
      </c>
      <c r="BW197" s="48"/>
      <c r="BX197" s="49" t="str">
        <f t="shared" ref="BX197:BX201" si="907">CONCATENATE(BT197&amp;":"&amp;BU197&amp;":"&amp;BV197)</f>
        <v>::</v>
      </c>
      <c r="BY197" s="47" t="str">
        <f t="shared" ref="BY197:BY201" si="908">LEFT(CB197,2)</f>
        <v/>
      </c>
      <c r="BZ197" s="47" t="str">
        <f t="shared" ref="BZ197:BZ201" si="909">MID(CB197,3,2)</f>
        <v/>
      </c>
      <c r="CA197" s="47" t="str">
        <f t="shared" ref="CA197:CA201" si="910">RIGHT(CB197,2)</f>
        <v/>
      </c>
      <c r="CB197" s="48"/>
      <c r="CC197" s="49" t="str">
        <f t="shared" ref="CC197:CC201" si="911">CONCATENATE(BY197&amp;":"&amp;BZ197&amp;":"&amp;CA197)</f>
        <v>::</v>
      </c>
      <c r="CD197" s="107" t="e">
        <f t="shared" ref="CD197:CD201" si="912">BX197-BS197</f>
        <v>#VALUE!</v>
      </c>
      <c r="CE197" s="109" t="e">
        <f t="shared" ref="CE197:CE201" si="913">CC197-BX197</f>
        <v>#VALUE!</v>
      </c>
      <c r="CF197" s="107" t="e">
        <f t="shared" ref="CF197:CF201" si="914">CC197-BX197+CD197</f>
        <v>#VALUE!</v>
      </c>
      <c r="CG197" s="52" t="e">
        <f>$BS$3/(MINUTE(CD197)/60+HOUR(CD197)+SECOND(CD197)/3600)</f>
        <v>#VALUE!</v>
      </c>
      <c r="CH197" s="52" t="e">
        <f t="shared" ref="CH197:CH201" si="915">$BS$3/(MINUTE(CF197)/60+HOUR(CF197)+SECOND(CF197)/3600)</f>
        <v>#VALUE!</v>
      </c>
      <c r="CI197" s="108" t="e">
        <f>CC197+"0:30"</f>
        <v>#VALUE!</v>
      </c>
      <c r="CJ197" s="47" t="str">
        <f t="shared" ref="CJ197:CJ201" si="916">LEFT(CM197,2)</f>
        <v/>
      </c>
      <c r="CK197" s="47" t="str">
        <f t="shared" ref="CK197:CK201" si="917">MID(CM197,3,2)</f>
        <v/>
      </c>
      <c r="CL197" s="47" t="str">
        <f t="shared" ref="CL197:CL201" si="918">RIGHT(CM197,2)</f>
        <v/>
      </c>
      <c r="CM197" s="48"/>
      <c r="CN197" s="119" t="str">
        <f t="shared" ref="CN197:CN201" si="919">CONCATENATE(CJ197&amp;":"&amp;CK197&amp;":"&amp;CL197)</f>
        <v>::</v>
      </c>
      <c r="CO197" s="47" t="str">
        <f t="shared" ref="CO197:CO201" si="920">LEFT(CR197,2)</f>
        <v/>
      </c>
      <c r="CP197" s="47" t="str">
        <f t="shared" ref="CP197:CP201" si="921">MID(CR197,3,2)</f>
        <v/>
      </c>
      <c r="CQ197" s="47" t="str">
        <f t="shared" ref="CQ197:CQ201" si="922">RIGHT(CR197,2)</f>
        <v/>
      </c>
      <c r="CR197" s="48"/>
      <c r="CS197" s="119" t="str">
        <f t="shared" ref="CS197:CS201" si="923">CONCATENATE(CO197&amp;":"&amp;CP197&amp;":"&amp;CQ197)</f>
        <v>::</v>
      </c>
      <c r="CT197" s="107" t="e">
        <f t="shared" ref="CT197:CT201" si="924">CN197-CI197</f>
        <v>#VALUE!</v>
      </c>
      <c r="CU197" s="109" t="e">
        <f t="shared" ref="CU197:CU201" si="925">CS197-CN197</f>
        <v>#VALUE!</v>
      </c>
      <c r="CV197" s="107" t="e">
        <f t="shared" ref="CV197:CV201" si="926">CS197-CN197+CT197</f>
        <v>#VALUE!</v>
      </c>
      <c r="CW197" s="52" t="e">
        <f>$CI$3/(MINUTE(CT197)/60+HOUR(CT197)+SECOND(CT197)/3600)</f>
        <v>#VALUE!</v>
      </c>
      <c r="CX197" s="52" t="e">
        <f>$CI$3/(MINUTE(CV197)/60+HOUR(CV197)+SECOND(CV197)/3600)</f>
        <v>#VALUE!</v>
      </c>
      <c r="CY197" s="58"/>
      <c r="CZ197" s="59" t="e">
        <f>$DC$119/(MINUTE(DC197)/60+HOUR(DC197)+SECOND(DC197)/3600)</f>
        <v>#VALUE!</v>
      </c>
      <c r="DA197" s="113" t="e">
        <f>$DC$119/(MINUTE(DB197)/60+HOUR(DB197)+SECOND(DB197)/3600)</f>
        <v>#VALUE!</v>
      </c>
      <c r="DB197" s="61" t="e">
        <f t="shared" ref="DB197:DB201" si="927">R197+AH197+AX197+BN197+CD197+CT197</f>
        <v>#VALUE!</v>
      </c>
      <c r="DC197" s="61" t="e">
        <f t="shared" ref="DC197:DC201" si="928">T197+AJ197+AZ197+BP197+CF197+CV197</f>
        <v>#VALUE!</v>
      </c>
      <c r="DD197" s="6"/>
      <c r="DE197" s="63">
        <v>40</v>
      </c>
      <c r="DF197" s="9"/>
      <c r="DG197" s="9"/>
      <c r="DH197" s="9"/>
      <c r="DI197" s="9"/>
      <c r="DJ197" s="162"/>
      <c r="DK197" s="9"/>
      <c r="DL197" s="9"/>
      <c r="DM197" s="9"/>
      <c r="DN197" s="9"/>
      <c r="DO197" s="9"/>
      <c r="DP197" s="9"/>
      <c r="DQ197" s="9"/>
      <c r="DR197" s="9"/>
      <c r="DS197" s="10"/>
    </row>
    <row r="198" spans="1:123" s="67" customFormat="1">
      <c r="A198" s="212">
        <f>A197+1</f>
        <v>2</v>
      </c>
      <c r="B198" s="80">
        <f t="shared" si="903"/>
        <v>40</v>
      </c>
      <c r="C198" s="115"/>
      <c r="D198" s="114" t="s">
        <v>1167</v>
      </c>
      <c r="E198" s="114" t="s">
        <v>181</v>
      </c>
      <c r="F198" s="128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297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5"/>
      <c r="BI198" s="135"/>
      <c r="BJ198" s="135"/>
      <c r="BK198" s="135"/>
      <c r="BL198" s="311"/>
      <c r="BM198" s="135"/>
      <c r="BN198" s="135"/>
      <c r="BO198" s="135"/>
      <c r="BP198" s="135"/>
      <c r="BQ198" s="135"/>
      <c r="BR198" s="135"/>
      <c r="BS198" s="136">
        <f t="shared" ref="BS198:BS201" si="929">BS197</f>
        <v>0.46875</v>
      </c>
      <c r="BT198" s="47" t="str">
        <f t="shared" si="904"/>
        <v/>
      </c>
      <c r="BU198" s="47" t="str">
        <f t="shared" si="905"/>
        <v/>
      </c>
      <c r="BV198" s="47" t="str">
        <f t="shared" si="906"/>
        <v/>
      </c>
      <c r="BW198" s="48"/>
      <c r="BX198" s="49" t="str">
        <f t="shared" si="907"/>
        <v>::</v>
      </c>
      <c r="BY198" s="47" t="str">
        <f t="shared" si="908"/>
        <v/>
      </c>
      <c r="BZ198" s="47" t="str">
        <f t="shared" si="909"/>
        <v/>
      </c>
      <c r="CA198" s="47" t="str">
        <f t="shared" si="910"/>
        <v/>
      </c>
      <c r="CB198" s="48"/>
      <c r="CC198" s="49" t="str">
        <f t="shared" si="911"/>
        <v>::</v>
      </c>
      <c r="CD198" s="107" t="e">
        <f t="shared" si="912"/>
        <v>#VALUE!</v>
      </c>
      <c r="CE198" s="109" t="e">
        <f t="shared" si="913"/>
        <v>#VALUE!</v>
      </c>
      <c r="CF198" s="107" t="e">
        <f t="shared" si="914"/>
        <v>#VALUE!</v>
      </c>
      <c r="CG198" s="52" t="e">
        <f t="shared" ref="CG198:CG201" si="930">$BS$3/(MINUTE(CD198)/60+HOUR(CD198)+SECOND(CD198)/3600)</f>
        <v>#VALUE!</v>
      </c>
      <c r="CH198" s="52" t="e">
        <f t="shared" si="915"/>
        <v>#VALUE!</v>
      </c>
      <c r="CI198" s="108" t="e">
        <f>CC198+"0:30"</f>
        <v>#VALUE!</v>
      </c>
      <c r="CJ198" s="47" t="str">
        <f t="shared" si="916"/>
        <v/>
      </c>
      <c r="CK198" s="47" t="str">
        <f t="shared" si="917"/>
        <v/>
      </c>
      <c r="CL198" s="47" t="str">
        <f t="shared" si="918"/>
        <v/>
      </c>
      <c r="CM198" s="48"/>
      <c r="CN198" s="119" t="str">
        <f t="shared" si="919"/>
        <v>::</v>
      </c>
      <c r="CO198" s="47" t="str">
        <f t="shared" si="920"/>
        <v/>
      </c>
      <c r="CP198" s="47" t="str">
        <f t="shared" si="921"/>
        <v/>
      </c>
      <c r="CQ198" s="47" t="str">
        <f t="shared" si="922"/>
        <v/>
      </c>
      <c r="CR198" s="48"/>
      <c r="CS198" s="119" t="str">
        <f t="shared" si="923"/>
        <v>::</v>
      </c>
      <c r="CT198" s="107" t="e">
        <f t="shared" si="924"/>
        <v>#VALUE!</v>
      </c>
      <c r="CU198" s="109" t="e">
        <f t="shared" si="925"/>
        <v>#VALUE!</v>
      </c>
      <c r="CV198" s="107" t="e">
        <f t="shared" si="926"/>
        <v>#VALUE!</v>
      </c>
      <c r="CW198" s="52" t="e">
        <f t="shared" ref="CW198:CW201" si="931">$CI$3/(MINUTE(CT198)/60+HOUR(CT198)+SECOND(CT198)/3600)</f>
        <v>#VALUE!</v>
      </c>
      <c r="CX198" s="52" t="e">
        <f t="shared" ref="CX198:CX201" si="932">$CI$3/(MINUTE(CV198)/60+HOUR(CV198)+SECOND(CV198)/3600)</f>
        <v>#VALUE!</v>
      </c>
      <c r="CY198" s="58"/>
      <c r="CZ198" s="59" t="e">
        <f>$DC$119/(MINUTE(DC198)/60+HOUR(DC198)+SECOND(DC198)/3600)</f>
        <v>#VALUE!</v>
      </c>
      <c r="DA198" s="113" t="e">
        <f>$DC$119/(MINUTE(DB198)/60+HOUR(DB198)+SECOND(DB198)/3600)</f>
        <v>#VALUE!</v>
      </c>
      <c r="DB198" s="61" t="e">
        <f t="shared" si="927"/>
        <v>#VALUE!</v>
      </c>
      <c r="DC198" s="61" t="e">
        <f t="shared" si="928"/>
        <v>#VALUE!</v>
      </c>
      <c r="DD198" s="6"/>
      <c r="DE198" s="63">
        <f>DE197</f>
        <v>40</v>
      </c>
      <c r="DF198" s="9"/>
      <c r="DG198" s="9"/>
      <c r="DH198" s="9"/>
      <c r="DI198" s="9"/>
      <c r="DJ198" s="162"/>
      <c r="DK198" s="9"/>
      <c r="DL198" s="9"/>
      <c r="DM198" s="9"/>
      <c r="DN198" s="9"/>
      <c r="DO198" s="9"/>
      <c r="DP198" s="9"/>
      <c r="DQ198" s="9"/>
      <c r="DR198" s="9"/>
      <c r="DS198" s="10"/>
    </row>
    <row r="199" spans="1:123" s="67" customFormat="1">
      <c r="A199" s="212">
        <f t="shared" ref="A199:A206" si="933">A198+1</f>
        <v>3</v>
      </c>
      <c r="B199" s="80">
        <f t="shared" si="903"/>
        <v>40</v>
      </c>
      <c r="C199" s="115"/>
      <c r="D199" s="114" t="s">
        <v>1287</v>
      </c>
      <c r="E199" s="114" t="s">
        <v>1288</v>
      </c>
      <c r="F199" s="128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297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  <c r="AV199" s="135"/>
      <c r="AW199" s="135"/>
      <c r="AX199" s="135"/>
      <c r="AY199" s="135"/>
      <c r="AZ199" s="135"/>
      <c r="BA199" s="135"/>
      <c r="BB199" s="135"/>
      <c r="BC199" s="135"/>
      <c r="BD199" s="135"/>
      <c r="BE199" s="135"/>
      <c r="BF199" s="135"/>
      <c r="BG199" s="135"/>
      <c r="BH199" s="135"/>
      <c r="BI199" s="135"/>
      <c r="BJ199" s="135"/>
      <c r="BK199" s="135"/>
      <c r="BL199" s="311"/>
      <c r="BM199" s="135"/>
      <c r="BN199" s="135"/>
      <c r="BO199" s="135"/>
      <c r="BP199" s="135"/>
      <c r="BQ199" s="135"/>
      <c r="BR199" s="135"/>
      <c r="BS199" s="136">
        <v>0.46875</v>
      </c>
      <c r="BT199" s="47" t="str">
        <f t="shared" si="904"/>
        <v/>
      </c>
      <c r="BU199" s="47" t="str">
        <f t="shared" si="905"/>
        <v/>
      </c>
      <c r="BV199" s="47" t="str">
        <f t="shared" si="906"/>
        <v/>
      </c>
      <c r="BW199" s="48"/>
      <c r="BX199" s="49" t="str">
        <f t="shared" si="907"/>
        <v>::</v>
      </c>
      <c r="BY199" s="47" t="str">
        <f t="shared" si="908"/>
        <v/>
      </c>
      <c r="BZ199" s="47" t="str">
        <f t="shared" si="909"/>
        <v/>
      </c>
      <c r="CA199" s="47" t="str">
        <f t="shared" si="910"/>
        <v/>
      </c>
      <c r="CB199" s="48"/>
      <c r="CC199" s="49" t="str">
        <f t="shared" si="911"/>
        <v>::</v>
      </c>
      <c r="CD199" s="107" t="e">
        <f t="shared" si="912"/>
        <v>#VALUE!</v>
      </c>
      <c r="CE199" s="109" t="e">
        <f t="shared" si="913"/>
        <v>#VALUE!</v>
      </c>
      <c r="CF199" s="107" t="e">
        <f t="shared" si="914"/>
        <v>#VALUE!</v>
      </c>
      <c r="CG199" s="52" t="e">
        <f t="shared" si="930"/>
        <v>#VALUE!</v>
      </c>
      <c r="CH199" s="52" t="e">
        <f t="shared" si="915"/>
        <v>#VALUE!</v>
      </c>
      <c r="CI199" s="108" t="e">
        <f t="shared" ref="CI199:CI201" si="934">CC199+"0:30"</f>
        <v>#VALUE!</v>
      </c>
      <c r="CJ199" s="47" t="str">
        <f t="shared" si="916"/>
        <v/>
      </c>
      <c r="CK199" s="47" t="str">
        <f t="shared" si="917"/>
        <v/>
      </c>
      <c r="CL199" s="47" t="str">
        <f t="shared" si="918"/>
        <v/>
      </c>
      <c r="CM199" s="48"/>
      <c r="CN199" s="119" t="str">
        <f t="shared" si="919"/>
        <v>::</v>
      </c>
      <c r="CO199" s="47" t="str">
        <f t="shared" si="920"/>
        <v/>
      </c>
      <c r="CP199" s="47" t="str">
        <f t="shared" si="921"/>
        <v/>
      </c>
      <c r="CQ199" s="47" t="str">
        <f t="shared" si="922"/>
        <v/>
      </c>
      <c r="CR199" s="48"/>
      <c r="CS199" s="119" t="str">
        <f t="shared" si="923"/>
        <v>::</v>
      </c>
      <c r="CT199" s="107" t="e">
        <f t="shared" si="924"/>
        <v>#VALUE!</v>
      </c>
      <c r="CU199" s="109" t="e">
        <f t="shared" si="925"/>
        <v>#VALUE!</v>
      </c>
      <c r="CV199" s="107" t="e">
        <f t="shared" si="926"/>
        <v>#VALUE!</v>
      </c>
      <c r="CW199" s="52" t="e">
        <f t="shared" si="931"/>
        <v>#VALUE!</v>
      </c>
      <c r="CX199" s="52" t="e">
        <f t="shared" si="932"/>
        <v>#VALUE!</v>
      </c>
      <c r="CY199" s="58"/>
      <c r="CZ199" s="59" t="e">
        <f>$DC$119/(MINUTE(DC199)/60+HOUR(DC199)+SECOND(DC199)/3600)</f>
        <v>#VALUE!</v>
      </c>
      <c r="DA199" s="113" t="e">
        <f>$DC$119/(MINUTE(DB199)/60+HOUR(DB199)+SECOND(DB199)/3600)</f>
        <v>#VALUE!</v>
      </c>
      <c r="DB199" s="61" t="e">
        <f t="shared" si="927"/>
        <v>#VALUE!</v>
      </c>
      <c r="DC199" s="61" t="e">
        <f t="shared" si="928"/>
        <v>#VALUE!</v>
      </c>
      <c r="DD199" s="6"/>
      <c r="DE199" s="63">
        <f t="shared" ref="DE199:DE201" si="935">DE198</f>
        <v>40</v>
      </c>
      <c r="DF199" s="9"/>
      <c r="DG199" s="9"/>
      <c r="DH199" s="9"/>
      <c r="DI199" s="9"/>
      <c r="DJ199" s="162"/>
      <c r="DK199" s="9"/>
      <c r="DL199" s="9"/>
      <c r="DM199" s="9"/>
      <c r="DN199" s="9"/>
      <c r="DO199" s="9"/>
      <c r="DP199" s="9"/>
      <c r="DQ199" s="9"/>
      <c r="DR199" s="9"/>
      <c r="DS199" s="10"/>
    </row>
    <row r="200" spans="1:123" s="67" customFormat="1">
      <c r="A200" s="212">
        <f t="shared" si="933"/>
        <v>4</v>
      </c>
      <c r="B200" s="80">
        <f t="shared" si="903"/>
        <v>40</v>
      </c>
      <c r="C200" s="115"/>
      <c r="D200" s="114" t="s">
        <v>1289</v>
      </c>
      <c r="E200" s="114" t="s">
        <v>64</v>
      </c>
      <c r="F200" s="128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297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  <c r="AV200" s="135"/>
      <c r="AW200" s="135"/>
      <c r="AX200" s="135"/>
      <c r="AY200" s="135"/>
      <c r="AZ200" s="135"/>
      <c r="BA200" s="135"/>
      <c r="BB200" s="135"/>
      <c r="BC200" s="135"/>
      <c r="BD200" s="135"/>
      <c r="BE200" s="135"/>
      <c r="BF200" s="135"/>
      <c r="BG200" s="135"/>
      <c r="BH200" s="135"/>
      <c r="BI200" s="135"/>
      <c r="BJ200" s="135"/>
      <c r="BK200" s="135"/>
      <c r="BL200" s="311"/>
      <c r="BM200" s="135"/>
      <c r="BN200" s="135"/>
      <c r="BO200" s="135"/>
      <c r="BP200" s="135"/>
      <c r="BQ200" s="135"/>
      <c r="BR200" s="135"/>
      <c r="BS200" s="136">
        <v>0.46875</v>
      </c>
      <c r="BT200" s="47" t="str">
        <f t="shared" si="904"/>
        <v/>
      </c>
      <c r="BU200" s="47" t="str">
        <f t="shared" si="905"/>
        <v/>
      </c>
      <c r="BV200" s="47" t="str">
        <f t="shared" si="906"/>
        <v/>
      </c>
      <c r="BW200" s="48"/>
      <c r="BX200" s="49" t="str">
        <f t="shared" si="907"/>
        <v>::</v>
      </c>
      <c r="BY200" s="47" t="str">
        <f t="shared" si="908"/>
        <v/>
      </c>
      <c r="BZ200" s="47" t="str">
        <f t="shared" si="909"/>
        <v/>
      </c>
      <c r="CA200" s="47" t="str">
        <f t="shared" si="910"/>
        <v/>
      </c>
      <c r="CB200" s="48"/>
      <c r="CC200" s="49" t="str">
        <f t="shared" si="911"/>
        <v>::</v>
      </c>
      <c r="CD200" s="107" t="e">
        <f t="shared" si="912"/>
        <v>#VALUE!</v>
      </c>
      <c r="CE200" s="109" t="e">
        <f t="shared" si="913"/>
        <v>#VALUE!</v>
      </c>
      <c r="CF200" s="107" t="e">
        <f t="shared" si="914"/>
        <v>#VALUE!</v>
      </c>
      <c r="CG200" s="52" t="e">
        <f t="shared" si="930"/>
        <v>#VALUE!</v>
      </c>
      <c r="CH200" s="52" t="e">
        <f t="shared" si="915"/>
        <v>#VALUE!</v>
      </c>
      <c r="CI200" s="108" t="e">
        <f t="shared" si="934"/>
        <v>#VALUE!</v>
      </c>
      <c r="CJ200" s="47" t="str">
        <f t="shared" si="916"/>
        <v/>
      </c>
      <c r="CK200" s="47" t="str">
        <f t="shared" si="917"/>
        <v/>
      </c>
      <c r="CL200" s="47" t="str">
        <f t="shared" si="918"/>
        <v/>
      </c>
      <c r="CM200" s="48"/>
      <c r="CN200" s="119" t="str">
        <f t="shared" si="919"/>
        <v>::</v>
      </c>
      <c r="CO200" s="47" t="str">
        <f t="shared" si="920"/>
        <v/>
      </c>
      <c r="CP200" s="47" t="str">
        <f t="shared" si="921"/>
        <v/>
      </c>
      <c r="CQ200" s="47" t="str">
        <f t="shared" si="922"/>
        <v/>
      </c>
      <c r="CR200" s="48"/>
      <c r="CS200" s="119" t="str">
        <f t="shared" si="923"/>
        <v>::</v>
      </c>
      <c r="CT200" s="107" t="e">
        <f t="shared" si="924"/>
        <v>#VALUE!</v>
      </c>
      <c r="CU200" s="109" t="e">
        <f t="shared" si="925"/>
        <v>#VALUE!</v>
      </c>
      <c r="CV200" s="107" t="e">
        <f t="shared" si="926"/>
        <v>#VALUE!</v>
      </c>
      <c r="CW200" s="52" t="e">
        <f t="shared" si="931"/>
        <v>#VALUE!</v>
      </c>
      <c r="CX200" s="52" t="e">
        <f t="shared" si="932"/>
        <v>#VALUE!</v>
      </c>
      <c r="CY200" s="58"/>
      <c r="CZ200" s="59" t="e">
        <f>$DC$119/(MINUTE(DC200)/60+HOUR(DC200)+SECOND(DC200)/3600)</f>
        <v>#VALUE!</v>
      </c>
      <c r="DA200" s="113" t="e">
        <f>$DC$119/(MINUTE(DB200)/60+HOUR(DB200)+SECOND(DB200)/3600)</f>
        <v>#VALUE!</v>
      </c>
      <c r="DB200" s="61" t="e">
        <f t="shared" si="927"/>
        <v>#VALUE!</v>
      </c>
      <c r="DC200" s="61" t="e">
        <f t="shared" si="928"/>
        <v>#VALUE!</v>
      </c>
      <c r="DD200" s="6"/>
      <c r="DE200" s="63">
        <f t="shared" si="935"/>
        <v>40</v>
      </c>
      <c r="DF200" s="9"/>
      <c r="DG200" s="9"/>
      <c r="DH200" s="9"/>
      <c r="DI200" s="9"/>
      <c r="DJ200" s="162"/>
      <c r="DK200" s="9"/>
      <c r="DL200" s="9"/>
      <c r="DM200" s="9"/>
      <c r="DN200" s="9"/>
      <c r="DO200" s="9"/>
      <c r="DP200" s="9"/>
      <c r="DQ200" s="9"/>
      <c r="DR200" s="9"/>
      <c r="DS200" s="10"/>
    </row>
    <row r="201" spans="1:123" s="67" customFormat="1">
      <c r="A201" s="212">
        <f t="shared" si="933"/>
        <v>5</v>
      </c>
      <c r="B201" s="80">
        <f t="shared" si="903"/>
        <v>40</v>
      </c>
      <c r="C201" s="115"/>
      <c r="D201" s="114" t="s">
        <v>194</v>
      </c>
      <c r="E201" s="114" t="s">
        <v>195</v>
      </c>
      <c r="F201" s="128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297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  <c r="AV201" s="135"/>
      <c r="AW201" s="135"/>
      <c r="AX201" s="135"/>
      <c r="AY201" s="135"/>
      <c r="AZ201" s="135"/>
      <c r="BA201" s="135"/>
      <c r="BB201" s="135"/>
      <c r="BC201" s="135"/>
      <c r="BD201" s="135"/>
      <c r="BE201" s="135"/>
      <c r="BF201" s="135"/>
      <c r="BG201" s="135"/>
      <c r="BH201" s="135"/>
      <c r="BI201" s="135"/>
      <c r="BJ201" s="135"/>
      <c r="BK201" s="135"/>
      <c r="BL201" s="311"/>
      <c r="BM201" s="135"/>
      <c r="BN201" s="135"/>
      <c r="BO201" s="135"/>
      <c r="BP201" s="135"/>
      <c r="BQ201" s="135"/>
      <c r="BR201" s="135"/>
      <c r="BS201" s="136">
        <f t="shared" si="929"/>
        <v>0.46875</v>
      </c>
      <c r="BT201" s="47" t="str">
        <f t="shared" si="904"/>
        <v/>
      </c>
      <c r="BU201" s="47" t="str">
        <f t="shared" si="905"/>
        <v/>
      </c>
      <c r="BV201" s="47" t="str">
        <f t="shared" si="906"/>
        <v/>
      </c>
      <c r="BW201" s="48"/>
      <c r="BX201" s="49" t="str">
        <f t="shared" si="907"/>
        <v>::</v>
      </c>
      <c r="BY201" s="47" t="str">
        <f t="shared" si="908"/>
        <v/>
      </c>
      <c r="BZ201" s="47" t="str">
        <f t="shared" si="909"/>
        <v/>
      </c>
      <c r="CA201" s="47" t="str">
        <f t="shared" si="910"/>
        <v/>
      </c>
      <c r="CB201" s="48"/>
      <c r="CC201" s="49" t="str">
        <f t="shared" si="911"/>
        <v>::</v>
      </c>
      <c r="CD201" s="107" t="e">
        <f t="shared" si="912"/>
        <v>#VALUE!</v>
      </c>
      <c r="CE201" s="109" t="e">
        <f t="shared" si="913"/>
        <v>#VALUE!</v>
      </c>
      <c r="CF201" s="107" t="e">
        <f t="shared" si="914"/>
        <v>#VALUE!</v>
      </c>
      <c r="CG201" s="52" t="e">
        <f t="shared" si="930"/>
        <v>#VALUE!</v>
      </c>
      <c r="CH201" s="52" t="e">
        <f t="shared" si="915"/>
        <v>#VALUE!</v>
      </c>
      <c r="CI201" s="108" t="e">
        <f t="shared" si="934"/>
        <v>#VALUE!</v>
      </c>
      <c r="CJ201" s="47" t="str">
        <f t="shared" si="916"/>
        <v/>
      </c>
      <c r="CK201" s="47" t="str">
        <f t="shared" si="917"/>
        <v/>
      </c>
      <c r="CL201" s="47" t="str">
        <f t="shared" si="918"/>
        <v/>
      </c>
      <c r="CM201" s="48"/>
      <c r="CN201" s="119" t="str">
        <f t="shared" si="919"/>
        <v>::</v>
      </c>
      <c r="CO201" s="47" t="str">
        <f t="shared" si="920"/>
        <v/>
      </c>
      <c r="CP201" s="47" t="str">
        <f t="shared" si="921"/>
        <v/>
      </c>
      <c r="CQ201" s="47" t="str">
        <f t="shared" si="922"/>
        <v/>
      </c>
      <c r="CR201" s="48"/>
      <c r="CS201" s="119" t="str">
        <f t="shared" si="923"/>
        <v>::</v>
      </c>
      <c r="CT201" s="107" t="e">
        <f t="shared" si="924"/>
        <v>#VALUE!</v>
      </c>
      <c r="CU201" s="109" t="e">
        <f t="shared" si="925"/>
        <v>#VALUE!</v>
      </c>
      <c r="CV201" s="107" t="e">
        <f t="shared" si="926"/>
        <v>#VALUE!</v>
      </c>
      <c r="CW201" s="52" t="e">
        <f t="shared" si="931"/>
        <v>#VALUE!</v>
      </c>
      <c r="CX201" s="52" t="e">
        <f t="shared" si="932"/>
        <v>#VALUE!</v>
      </c>
      <c r="CY201" s="58"/>
      <c r="CZ201" s="59" t="e">
        <f>$DC$119/(MINUTE(DC201)/60+HOUR(DC201)+SECOND(DC201)/3600)</f>
        <v>#VALUE!</v>
      </c>
      <c r="DA201" s="113" t="e">
        <f>$DC$119/(MINUTE(DB201)/60+HOUR(DB201)+SECOND(DB201)/3600)</f>
        <v>#VALUE!</v>
      </c>
      <c r="DB201" s="61" t="e">
        <f t="shared" si="927"/>
        <v>#VALUE!</v>
      </c>
      <c r="DC201" s="61" t="e">
        <f t="shared" si="928"/>
        <v>#VALUE!</v>
      </c>
      <c r="DD201" s="6"/>
      <c r="DE201" s="63">
        <f t="shared" si="935"/>
        <v>40</v>
      </c>
      <c r="DF201" s="9"/>
      <c r="DG201" s="9"/>
      <c r="DH201" s="9"/>
      <c r="DI201" s="9"/>
      <c r="DJ201" s="162"/>
      <c r="DK201" s="9"/>
      <c r="DL201" s="9"/>
      <c r="DM201" s="9"/>
      <c r="DN201" s="9"/>
      <c r="DO201" s="9"/>
      <c r="DP201" s="9"/>
      <c r="DQ201" s="9"/>
      <c r="DR201" s="9"/>
      <c r="DS201" s="10"/>
    </row>
    <row r="202" spans="1:123" s="67" customFormat="1">
      <c r="A202" s="212">
        <f t="shared" si="933"/>
        <v>6</v>
      </c>
      <c r="B202" s="80">
        <f t="shared" si="903"/>
        <v>40</v>
      </c>
      <c r="C202" s="115"/>
      <c r="D202" s="114" t="s">
        <v>270</v>
      </c>
      <c r="E202" s="114" t="s">
        <v>1290</v>
      </c>
      <c r="F202" s="128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297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  <c r="AV202" s="135"/>
      <c r="AW202" s="135"/>
      <c r="AX202" s="135"/>
      <c r="AY202" s="135"/>
      <c r="AZ202" s="135"/>
      <c r="BA202" s="135"/>
      <c r="BB202" s="135"/>
      <c r="BC202" s="135"/>
      <c r="BD202" s="135"/>
      <c r="BE202" s="135"/>
      <c r="BF202" s="135"/>
      <c r="BG202" s="135"/>
      <c r="BH202" s="135"/>
      <c r="BI202" s="135"/>
      <c r="BJ202" s="135"/>
      <c r="BK202" s="135"/>
      <c r="BL202" s="311"/>
      <c r="BM202" s="135"/>
      <c r="BN202" s="135"/>
      <c r="BO202" s="135"/>
      <c r="BP202" s="135"/>
      <c r="BQ202" s="135"/>
      <c r="BR202" s="135"/>
      <c r="BS202" s="601"/>
      <c r="BT202" s="602"/>
      <c r="BU202" s="602"/>
      <c r="BV202" s="602"/>
      <c r="BW202" s="603"/>
      <c r="BX202" s="604"/>
      <c r="BY202" s="602"/>
      <c r="BZ202" s="602"/>
      <c r="CA202" s="602"/>
      <c r="CB202" s="603"/>
      <c r="CC202" s="604"/>
      <c r="CD202" s="605"/>
      <c r="CE202" s="606"/>
      <c r="CF202" s="605"/>
      <c r="CG202" s="607"/>
      <c r="CH202" s="607"/>
      <c r="CI202" s="608"/>
      <c r="CJ202" s="602"/>
      <c r="CK202" s="602"/>
      <c r="CL202" s="602"/>
      <c r="CM202" s="603"/>
      <c r="CN202" s="609"/>
      <c r="CO202" s="602"/>
      <c r="CP202" s="602"/>
      <c r="CQ202" s="602"/>
      <c r="CR202" s="603"/>
      <c r="CS202" s="609"/>
      <c r="CT202" s="605"/>
      <c r="CU202" s="606"/>
      <c r="CV202" s="605"/>
      <c r="CW202" s="607"/>
      <c r="CX202" s="607"/>
      <c r="CY202" s="610"/>
      <c r="CZ202" s="611"/>
      <c r="DA202" s="612"/>
      <c r="DB202" s="613"/>
      <c r="DC202" s="61"/>
      <c r="DD202" s="325"/>
      <c r="DE202" s="63"/>
      <c r="DF202" s="9"/>
      <c r="DG202" s="9"/>
      <c r="DH202" s="9"/>
      <c r="DI202" s="9"/>
      <c r="DJ202" s="162"/>
      <c r="DK202" s="9"/>
      <c r="DL202" s="9"/>
      <c r="DM202" s="9"/>
      <c r="DN202" s="9"/>
      <c r="DO202" s="9"/>
      <c r="DP202" s="9"/>
      <c r="DQ202" s="9"/>
      <c r="DR202" s="9"/>
      <c r="DS202" s="10"/>
    </row>
    <row r="203" spans="1:123" s="67" customFormat="1">
      <c r="A203" s="212">
        <f t="shared" si="933"/>
        <v>7</v>
      </c>
      <c r="B203" s="80">
        <f t="shared" si="903"/>
        <v>40</v>
      </c>
      <c r="C203" s="115"/>
      <c r="D203" s="114" t="s">
        <v>297</v>
      </c>
      <c r="E203" s="114" t="s">
        <v>1291</v>
      </c>
      <c r="F203" s="128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297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  <c r="AV203" s="135"/>
      <c r="AW203" s="135"/>
      <c r="AX203" s="135"/>
      <c r="AY203" s="135"/>
      <c r="AZ203" s="135"/>
      <c r="BA203" s="135"/>
      <c r="BB203" s="135"/>
      <c r="BC203" s="135"/>
      <c r="BD203" s="135"/>
      <c r="BE203" s="135"/>
      <c r="BF203" s="135"/>
      <c r="BG203" s="135"/>
      <c r="BH203" s="135"/>
      <c r="BI203" s="135"/>
      <c r="BJ203" s="135"/>
      <c r="BK203" s="135"/>
      <c r="BL203" s="311"/>
      <c r="BM203" s="135"/>
      <c r="BN203" s="135"/>
      <c r="BO203" s="135"/>
      <c r="BP203" s="135"/>
      <c r="BQ203" s="135"/>
      <c r="BR203" s="135"/>
      <c r="BS203" s="601"/>
      <c r="BT203" s="602"/>
      <c r="BU203" s="602"/>
      <c r="BV203" s="602"/>
      <c r="BW203" s="603"/>
      <c r="BX203" s="604"/>
      <c r="BY203" s="602"/>
      <c r="BZ203" s="602"/>
      <c r="CA203" s="602"/>
      <c r="CB203" s="603"/>
      <c r="CC203" s="604"/>
      <c r="CD203" s="605"/>
      <c r="CE203" s="606"/>
      <c r="CF203" s="605"/>
      <c r="CG203" s="607"/>
      <c r="CH203" s="607"/>
      <c r="CI203" s="608"/>
      <c r="CJ203" s="602"/>
      <c r="CK203" s="602"/>
      <c r="CL203" s="602"/>
      <c r="CM203" s="603"/>
      <c r="CN203" s="609"/>
      <c r="CO203" s="602"/>
      <c r="CP203" s="602"/>
      <c r="CQ203" s="602"/>
      <c r="CR203" s="603"/>
      <c r="CS203" s="609"/>
      <c r="CT203" s="605"/>
      <c r="CU203" s="606"/>
      <c r="CV203" s="605"/>
      <c r="CW203" s="607"/>
      <c r="CX203" s="607"/>
      <c r="CY203" s="610"/>
      <c r="CZ203" s="611"/>
      <c r="DA203" s="612"/>
      <c r="DB203" s="613"/>
      <c r="DC203" s="61"/>
      <c r="DD203" s="325"/>
      <c r="DE203" s="63"/>
      <c r="DF203" s="9"/>
      <c r="DG203" s="9"/>
      <c r="DH203" s="9"/>
      <c r="DI203" s="9"/>
      <c r="DJ203" s="162"/>
      <c r="DK203" s="9"/>
      <c r="DL203" s="9"/>
      <c r="DM203" s="9"/>
      <c r="DN203" s="9"/>
      <c r="DO203" s="9"/>
      <c r="DP203" s="9"/>
      <c r="DQ203" s="9"/>
      <c r="DR203" s="9"/>
      <c r="DS203" s="10"/>
    </row>
    <row r="204" spans="1:123" s="67" customFormat="1">
      <c r="A204" s="212">
        <f t="shared" si="933"/>
        <v>8</v>
      </c>
      <c r="B204" s="80">
        <f t="shared" si="903"/>
        <v>40</v>
      </c>
      <c r="C204" s="115"/>
      <c r="D204" s="114" t="s">
        <v>1292</v>
      </c>
      <c r="E204" s="114" t="s">
        <v>1293</v>
      </c>
      <c r="F204" s="128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297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311"/>
      <c r="BM204" s="135"/>
      <c r="BN204" s="135"/>
      <c r="BO204" s="135"/>
      <c r="BP204" s="135"/>
      <c r="BQ204" s="135"/>
      <c r="BR204" s="135"/>
      <c r="BS204" s="601"/>
      <c r="BT204" s="602"/>
      <c r="BU204" s="602"/>
      <c r="BV204" s="602"/>
      <c r="BW204" s="603"/>
      <c r="BX204" s="604"/>
      <c r="BY204" s="602"/>
      <c r="BZ204" s="602"/>
      <c r="CA204" s="602"/>
      <c r="CB204" s="603"/>
      <c r="CC204" s="604"/>
      <c r="CD204" s="605"/>
      <c r="CE204" s="606"/>
      <c r="CF204" s="605"/>
      <c r="CG204" s="607"/>
      <c r="CH204" s="607"/>
      <c r="CI204" s="608"/>
      <c r="CJ204" s="602"/>
      <c r="CK204" s="602"/>
      <c r="CL204" s="602"/>
      <c r="CM204" s="603"/>
      <c r="CN204" s="609"/>
      <c r="CO204" s="602"/>
      <c r="CP204" s="602"/>
      <c r="CQ204" s="602"/>
      <c r="CR204" s="603"/>
      <c r="CS204" s="609"/>
      <c r="CT204" s="605"/>
      <c r="CU204" s="606"/>
      <c r="CV204" s="605"/>
      <c r="CW204" s="607"/>
      <c r="CX204" s="607"/>
      <c r="CY204" s="610"/>
      <c r="CZ204" s="611"/>
      <c r="DA204" s="612"/>
      <c r="DB204" s="613"/>
      <c r="DC204" s="61"/>
      <c r="DD204" s="325"/>
      <c r="DE204" s="63"/>
      <c r="DF204" s="9"/>
      <c r="DG204" s="9"/>
      <c r="DH204" s="9"/>
      <c r="DI204" s="9"/>
      <c r="DJ204" s="162"/>
      <c r="DK204" s="9"/>
      <c r="DL204" s="9"/>
      <c r="DM204" s="9"/>
      <c r="DN204" s="9"/>
      <c r="DO204" s="9"/>
      <c r="DP204" s="9"/>
      <c r="DQ204" s="9"/>
      <c r="DR204" s="9"/>
      <c r="DS204" s="10"/>
    </row>
    <row r="205" spans="1:123" s="67" customFormat="1">
      <c r="A205" s="212">
        <f t="shared" si="933"/>
        <v>9</v>
      </c>
      <c r="B205" s="80">
        <f t="shared" si="903"/>
        <v>40</v>
      </c>
      <c r="C205" s="115"/>
      <c r="D205" s="114" t="s">
        <v>455</v>
      </c>
      <c r="E205" s="114" t="s">
        <v>1294</v>
      </c>
      <c r="F205" s="128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297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311"/>
      <c r="BM205" s="135"/>
      <c r="BN205" s="135"/>
      <c r="BO205" s="135"/>
      <c r="BP205" s="135"/>
      <c r="BQ205" s="135"/>
      <c r="BR205" s="135"/>
      <c r="BS205" s="601"/>
      <c r="BT205" s="602"/>
      <c r="BU205" s="602"/>
      <c r="BV205" s="602"/>
      <c r="BW205" s="603"/>
      <c r="BX205" s="604"/>
      <c r="BY205" s="602"/>
      <c r="BZ205" s="602"/>
      <c r="CA205" s="602"/>
      <c r="CB205" s="603"/>
      <c r="CC205" s="604"/>
      <c r="CD205" s="605"/>
      <c r="CE205" s="606"/>
      <c r="CF205" s="605"/>
      <c r="CG205" s="607"/>
      <c r="CH205" s="607"/>
      <c r="CI205" s="608"/>
      <c r="CJ205" s="602"/>
      <c r="CK205" s="602"/>
      <c r="CL205" s="602"/>
      <c r="CM205" s="603"/>
      <c r="CN205" s="609"/>
      <c r="CO205" s="602"/>
      <c r="CP205" s="602"/>
      <c r="CQ205" s="602"/>
      <c r="CR205" s="603"/>
      <c r="CS205" s="609"/>
      <c r="CT205" s="605"/>
      <c r="CU205" s="606"/>
      <c r="CV205" s="605"/>
      <c r="CW205" s="607"/>
      <c r="CX205" s="607"/>
      <c r="CY205" s="610"/>
      <c r="CZ205" s="611"/>
      <c r="DA205" s="612"/>
      <c r="DB205" s="613"/>
      <c r="DC205" s="61"/>
      <c r="DD205" s="325"/>
      <c r="DE205" s="63"/>
      <c r="DF205" s="9"/>
      <c r="DG205" s="9"/>
      <c r="DH205" s="9"/>
      <c r="DI205" s="9"/>
      <c r="DJ205" s="162"/>
      <c r="DK205" s="9"/>
      <c r="DL205" s="9"/>
      <c r="DM205" s="9"/>
      <c r="DN205" s="9"/>
      <c r="DO205" s="9"/>
      <c r="DP205" s="9"/>
      <c r="DQ205" s="9"/>
      <c r="DR205" s="9"/>
      <c r="DS205" s="10"/>
    </row>
    <row r="206" spans="1:123" s="67" customFormat="1">
      <c r="A206" s="212">
        <f t="shared" si="933"/>
        <v>10</v>
      </c>
      <c r="B206" s="80">
        <f t="shared" si="903"/>
        <v>40</v>
      </c>
      <c r="C206" s="115"/>
      <c r="D206" s="114" t="s">
        <v>1797</v>
      </c>
      <c r="E206" s="114" t="s">
        <v>458</v>
      </c>
      <c r="F206" s="128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297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311"/>
      <c r="BM206" s="135"/>
      <c r="BN206" s="135"/>
      <c r="BO206" s="135"/>
      <c r="BP206" s="135"/>
      <c r="BQ206" s="135"/>
      <c r="BR206" s="135"/>
      <c r="BS206" s="601"/>
      <c r="BT206" s="602"/>
      <c r="BU206" s="602"/>
      <c r="BV206" s="602"/>
      <c r="BW206" s="603"/>
      <c r="BX206" s="604"/>
      <c r="BY206" s="602"/>
      <c r="BZ206" s="602"/>
      <c r="CA206" s="602"/>
      <c r="CB206" s="603"/>
      <c r="CC206" s="604"/>
      <c r="CD206" s="605"/>
      <c r="CE206" s="606"/>
      <c r="CF206" s="605"/>
      <c r="CG206" s="607"/>
      <c r="CH206" s="607"/>
      <c r="CI206" s="608"/>
      <c r="CJ206" s="602"/>
      <c r="CK206" s="602"/>
      <c r="CL206" s="602"/>
      <c r="CM206" s="603"/>
      <c r="CN206" s="609"/>
      <c r="CO206" s="602"/>
      <c r="CP206" s="602"/>
      <c r="CQ206" s="602"/>
      <c r="CR206" s="603"/>
      <c r="CS206" s="609"/>
      <c r="CT206" s="605"/>
      <c r="CU206" s="606"/>
      <c r="CV206" s="605"/>
      <c r="CW206" s="607"/>
      <c r="CX206" s="607"/>
      <c r="CY206" s="610"/>
      <c r="CZ206" s="611"/>
      <c r="DA206" s="612"/>
      <c r="DB206" s="613"/>
      <c r="DC206" s="61"/>
      <c r="DD206" s="325"/>
      <c r="DE206" s="63"/>
      <c r="DF206" s="9"/>
      <c r="DG206" s="9"/>
      <c r="DH206" s="9"/>
      <c r="DI206" s="9"/>
      <c r="DJ206" s="162"/>
      <c r="DK206" s="9"/>
      <c r="DL206" s="9"/>
      <c r="DM206" s="9"/>
      <c r="DN206" s="9"/>
      <c r="DO206" s="9"/>
      <c r="DP206" s="9"/>
      <c r="DQ206" s="9"/>
      <c r="DR206" s="9"/>
      <c r="DS206" s="10"/>
    </row>
    <row r="207" spans="1:123" s="67" customFormat="1">
      <c r="A207" s="212"/>
      <c r="B207" s="80"/>
      <c r="C207" s="598"/>
      <c r="D207" s="599"/>
      <c r="E207" s="599"/>
      <c r="F207" s="600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297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311"/>
      <c r="BM207" s="135"/>
      <c r="BN207" s="135"/>
      <c r="BO207" s="135"/>
      <c r="BP207" s="135"/>
      <c r="BQ207" s="135"/>
      <c r="BR207" s="135"/>
      <c r="BS207" s="601"/>
      <c r="BT207" s="602"/>
      <c r="BU207" s="602"/>
      <c r="BV207" s="602"/>
      <c r="BW207" s="603"/>
      <c r="BX207" s="604"/>
      <c r="BY207" s="602"/>
      <c r="BZ207" s="602"/>
      <c r="CA207" s="602"/>
      <c r="CB207" s="603"/>
      <c r="CC207" s="604"/>
      <c r="CD207" s="605"/>
      <c r="CE207" s="606"/>
      <c r="CF207" s="605"/>
      <c r="CG207" s="607"/>
      <c r="CH207" s="607"/>
      <c r="CI207" s="608"/>
      <c r="CJ207" s="602"/>
      <c r="CK207" s="602"/>
      <c r="CL207" s="602"/>
      <c r="CM207" s="603"/>
      <c r="CN207" s="609"/>
      <c r="CO207" s="602"/>
      <c r="CP207" s="602"/>
      <c r="CQ207" s="602"/>
      <c r="CR207" s="603"/>
      <c r="CS207" s="609"/>
      <c r="CT207" s="605"/>
      <c r="CU207" s="606"/>
      <c r="CV207" s="605"/>
      <c r="CW207" s="607"/>
      <c r="CX207" s="607"/>
      <c r="CY207" s="610"/>
      <c r="CZ207" s="611"/>
      <c r="DA207" s="612"/>
      <c r="DB207" s="613"/>
      <c r="DC207" s="61"/>
      <c r="DD207" s="325"/>
      <c r="DE207" s="63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</row>
    <row r="208" spans="1:123" s="3" customFormat="1">
      <c r="A208" s="163"/>
      <c r="B208" s="163">
        <v>60</v>
      </c>
      <c r="C208" s="563" t="s">
        <v>71</v>
      </c>
      <c r="D208" s="523"/>
      <c r="E208" s="523"/>
      <c r="F208" s="524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294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309"/>
      <c r="BM208" s="175"/>
      <c r="BN208" s="175"/>
      <c r="BO208" s="175"/>
      <c r="BP208" s="175"/>
      <c r="BQ208" s="175"/>
      <c r="BR208" s="175"/>
      <c r="BS208" s="175"/>
      <c r="BT208" s="175"/>
      <c r="BU208" s="175"/>
      <c r="BV208" s="175"/>
      <c r="BW208" s="175"/>
      <c r="BX208" s="175"/>
      <c r="BY208" s="175"/>
      <c r="BZ208" s="175"/>
      <c r="CA208" s="175"/>
      <c r="CB208" s="175"/>
      <c r="CC208" s="175"/>
      <c r="CD208" s="175"/>
      <c r="CE208" s="175"/>
      <c r="CF208" s="429"/>
      <c r="CG208" s="429"/>
      <c r="CH208" s="429"/>
      <c r="CI208" s="429"/>
      <c r="CJ208" s="429"/>
      <c r="CK208" s="429"/>
      <c r="CL208" s="429"/>
      <c r="CM208" s="429"/>
      <c r="CN208" s="429"/>
      <c r="CO208" s="429"/>
      <c r="CP208" s="429"/>
      <c r="CQ208" s="429"/>
      <c r="CR208" s="429"/>
      <c r="CS208" s="429"/>
      <c r="CT208" s="429"/>
      <c r="CU208" s="434"/>
      <c r="CV208" s="429"/>
      <c r="CW208" s="429"/>
      <c r="CX208" s="429"/>
      <c r="CY208" s="429"/>
      <c r="CZ208" s="430"/>
      <c r="DA208" s="429"/>
      <c r="DB208" s="429"/>
      <c r="DC208" s="173">
        <v>60</v>
      </c>
      <c r="DD208" s="175"/>
      <c r="DE208" s="116" t="s">
        <v>1150</v>
      </c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</row>
    <row r="209" spans="1:123" s="67" customFormat="1">
      <c r="A209" s="212">
        <v>1</v>
      </c>
      <c r="B209" s="80">
        <v>60</v>
      </c>
      <c r="C209" s="102"/>
      <c r="D209" s="103" t="s">
        <v>310</v>
      </c>
      <c r="E209" s="104" t="s">
        <v>162</v>
      </c>
      <c r="F209" s="128"/>
      <c r="G209" s="117"/>
      <c r="H209" s="117"/>
      <c r="I209" s="117"/>
      <c r="J209" s="117"/>
      <c r="K209" s="117"/>
      <c r="L209" s="117"/>
      <c r="M209" s="117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295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  <c r="BC209" s="124">
        <v>0.4375</v>
      </c>
      <c r="BD209" s="47" t="str">
        <f t="shared" ref="BD209:BD211" si="936">LEFT(BG209,2)</f>
        <v/>
      </c>
      <c r="BE209" s="47" t="str">
        <f t="shared" ref="BE209:BE211" si="937">MID(BG209,3,2)</f>
        <v/>
      </c>
      <c r="BF209" s="47" t="str">
        <f t="shared" ref="BF209:BF211" si="938">RIGHT(BG209,2)</f>
        <v/>
      </c>
      <c r="BG209" s="48"/>
      <c r="BH209" s="49" t="str">
        <f t="shared" ref="BH209:BH211" si="939">CONCATENATE(BD209&amp;":"&amp;BE209&amp;":"&amp;BF209)</f>
        <v>::</v>
      </c>
      <c r="BI209" s="47" t="str">
        <f t="shared" ref="BI209:BI211" si="940">LEFT(BL209,2)</f>
        <v/>
      </c>
      <c r="BJ209" s="47" t="str">
        <f t="shared" ref="BJ209:BJ211" si="941">MID(BL209,3,2)</f>
        <v/>
      </c>
      <c r="BK209" s="47" t="str">
        <f t="shared" ref="BK209:BK211" si="942">RIGHT(BL209,2)</f>
        <v/>
      </c>
      <c r="BL209" s="320"/>
      <c r="BM209" s="49" t="str">
        <f t="shared" ref="BM209:BM211" si="943">CONCATENATE(BI209&amp;":"&amp;BJ209&amp;":"&amp;BK209)</f>
        <v>::</v>
      </c>
      <c r="BN209" s="50" t="e">
        <f t="shared" ref="BN209:BN211" si="944">BH209-BC209</f>
        <v>#VALUE!</v>
      </c>
      <c r="BO209" s="57" t="e">
        <f t="shared" ref="BO209:BO211" si="945">BM209-BH209</f>
        <v>#VALUE!</v>
      </c>
      <c r="BP209" s="50" t="e">
        <f t="shared" ref="BP209:BP211" si="946">BM209-BH209+BN209</f>
        <v>#VALUE!</v>
      </c>
      <c r="BQ209" s="52" t="e">
        <f t="shared" ref="BQ209:BQ211" si="947">$BC$3/(MINUTE(BN209)/60+HOUR(BN209)+SECOND(BN209)/3600)</f>
        <v>#VALUE!</v>
      </c>
      <c r="BR209" s="52" t="e">
        <f t="shared" ref="BR209:BR211" si="948">$BC$3/(MINUTE(BP209)/60+HOUR(BP209)+SECOND(BP209)/3600)</f>
        <v>#VALUE!</v>
      </c>
      <c r="BS209" s="106" t="e">
        <f t="shared" ref="BS209:BS211" si="949">BM209+"00:30"</f>
        <v>#VALUE!</v>
      </c>
      <c r="BT209" s="47" t="str">
        <f t="shared" ref="BT209:BT211" si="950">LEFT(BW209,2)</f>
        <v/>
      </c>
      <c r="BU209" s="47" t="str">
        <f t="shared" ref="BU209:BU211" si="951">MID(BW209,3,2)</f>
        <v/>
      </c>
      <c r="BV209" s="47" t="str">
        <f t="shared" ref="BV209:BV211" si="952">RIGHT(BW209,2)</f>
        <v/>
      </c>
      <c r="BW209" s="48"/>
      <c r="BX209" s="49" t="str">
        <f t="shared" ref="BX209:BX211" si="953">CONCATENATE(BT209&amp;":"&amp;BU209&amp;":"&amp;BV209)</f>
        <v>::</v>
      </c>
      <c r="BY209" s="47" t="str">
        <f t="shared" ref="BY209:BY211" si="954">LEFT(CB209,2)</f>
        <v/>
      </c>
      <c r="BZ209" s="47" t="str">
        <f t="shared" ref="BZ209:BZ211" si="955">MID(CB209,3,2)</f>
        <v/>
      </c>
      <c r="CA209" s="47" t="str">
        <f t="shared" ref="CA209:CA211" si="956">RIGHT(CB209,2)</f>
        <v/>
      </c>
      <c r="CB209" s="48"/>
      <c r="CC209" s="49" t="str">
        <f t="shared" ref="CC209:CC211" si="957">CONCATENATE(BY209&amp;":"&amp;BZ209&amp;":"&amp;CA209)</f>
        <v>::</v>
      </c>
      <c r="CD209" s="107" t="e">
        <f t="shared" ref="CD209:CD211" si="958">BX209-BS209</f>
        <v>#VALUE!</v>
      </c>
      <c r="CE209" s="109" t="e">
        <f t="shared" ref="CE209:CE211" si="959">CC209-BX209</f>
        <v>#VALUE!</v>
      </c>
      <c r="CF209" s="107" t="e">
        <f t="shared" ref="CF209:CF211" si="960">CC209-BX209+CD209</f>
        <v>#VALUE!</v>
      </c>
      <c r="CG209" s="52" t="e">
        <f t="shared" ref="CG209:CG211" si="961">$BS$3/(MINUTE(CD209)/60+HOUR(CD209)+SECOND(CD209)/3600)</f>
        <v>#VALUE!</v>
      </c>
      <c r="CH209" s="52" t="e">
        <f t="shared" ref="CH209:CH211" si="962">$BS$3/(MINUTE(CF209)/60+HOUR(CF209)+SECOND(CF209)/3600)</f>
        <v>#VALUE!</v>
      </c>
      <c r="CI209" s="108" t="e">
        <f t="shared" ref="CI209:CI211" si="963">CC209+"0:30"</f>
        <v>#VALUE!</v>
      </c>
      <c r="CJ209" s="47" t="str">
        <f t="shared" ref="CJ209:CJ211" si="964">LEFT(CM209,2)</f>
        <v/>
      </c>
      <c r="CK209" s="47" t="str">
        <f t="shared" ref="CK209:CK211" si="965">MID(CM209,3,2)</f>
        <v/>
      </c>
      <c r="CL209" s="47" t="str">
        <f t="shared" ref="CL209:CL211" si="966">RIGHT(CM209,2)</f>
        <v/>
      </c>
      <c r="CM209" s="48"/>
      <c r="CN209" s="119" t="str">
        <f t="shared" ref="CN209:CN211" si="967">CONCATENATE(CJ209&amp;":"&amp;CK209&amp;":"&amp;CL209)</f>
        <v>::</v>
      </c>
      <c r="CO209" s="47" t="str">
        <f t="shared" ref="CO209:CO211" si="968">LEFT(CR209,2)</f>
        <v/>
      </c>
      <c r="CP209" s="47" t="str">
        <f t="shared" ref="CP209:CP211" si="969">MID(CR209,3,2)</f>
        <v/>
      </c>
      <c r="CQ209" s="47" t="str">
        <f t="shared" ref="CQ209:CQ211" si="970">RIGHT(CR209,2)</f>
        <v/>
      </c>
      <c r="CR209" s="48"/>
      <c r="CS209" s="119" t="str">
        <f t="shared" ref="CS209:CS211" si="971">CONCATENATE(CO209&amp;":"&amp;CP209&amp;":"&amp;CQ209)</f>
        <v>::</v>
      </c>
      <c r="CT209" s="107" t="e">
        <f>CN209-CI209</f>
        <v>#VALUE!</v>
      </c>
      <c r="CU209" s="366" t="e">
        <f>CS209-CN209</f>
        <v>#VALUE!</v>
      </c>
      <c r="CV209" s="107" t="e">
        <f>CS209-CN209+CT209</f>
        <v>#VALUE!</v>
      </c>
      <c r="CW209" s="52" t="e">
        <f t="shared" ref="CW209:CW211" si="972">$CI$3/(MINUTE(CT209)/60+HOUR(CT209)+SECOND(CT209)/3600)</f>
        <v>#VALUE!</v>
      </c>
      <c r="CX209" s="52" t="e">
        <f t="shared" ref="CX209:CX211" si="973">$CI$3/(MINUTE(CV209)/60+HOUR(CV209)+SECOND(CV209)/3600)</f>
        <v>#VALUE!</v>
      </c>
      <c r="CY209" s="58"/>
      <c r="CZ209" s="121" t="e">
        <f>$DC$107/(MINUTE(DC209)/60+HOUR(DC209)+SECOND(DC209)/3600)</f>
        <v>#VALUE!</v>
      </c>
      <c r="DA209" s="428" t="e">
        <f>$DC$107/(MINUTE(DB209)/60+HOUR(DB209)+SECOND(DB209)/3600)</f>
        <v>#VALUE!</v>
      </c>
      <c r="DB209" s="61" t="e">
        <f t="shared" ref="DB209:DB211" si="974">R209+AH209+AX209+BN209+CD209+CT209</f>
        <v>#VALUE!</v>
      </c>
      <c r="DC209" s="61" t="e">
        <f t="shared" ref="DC209:DC211" si="975">T209+AJ209+AZ209+BP209+CF209+CV209</f>
        <v>#VALUE!</v>
      </c>
      <c r="DD209" s="6"/>
      <c r="DE209" s="63">
        <v>60</v>
      </c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</row>
    <row r="210" spans="1:123" s="67" customFormat="1">
      <c r="A210" s="212">
        <f>A209+1</f>
        <v>2</v>
      </c>
      <c r="B210" s="80">
        <v>60</v>
      </c>
      <c r="C210" s="102"/>
      <c r="D210" s="103" t="s">
        <v>1160</v>
      </c>
      <c r="E210" s="104" t="s">
        <v>419</v>
      </c>
      <c r="F210" s="128"/>
      <c r="G210" s="117"/>
      <c r="H210" s="117"/>
      <c r="I210" s="117"/>
      <c r="J210" s="117"/>
      <c r="K210" s="117"/>
      <c r="L210" s="117"/>
      <c r="M210" s="117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295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24">
        <f>BC209</f>
        <v>0.4375</v>
      </c>
      <c r="BD210" s="47" t="str">
        <f t="shared" si="936"/>
        <v/>
      </c>
      <c r="BE210" s="47" t="str">
        <f t="shared" si="937"/>
        <v/>
      </c>
      <c r="BF210" s="47" t="str">
        <f t="shared" si="938"/>
        <v/>
      </c>
      <c r="BG210" s="48"/>
      <c r="BH210" s="49" t="str">
        <f t="shared" si="939"/>
        <v>::</v>
      </c>
      <c r="BI210" s="47" t="str">
        <f t="shared" si="940"/>
        <v/>
      </c>
      <c r="BJ210" s="47" t="str">
        <f t="shared" si="941"/>
        <v/>
      </c>
      <c r="BK210" s="47" t="str">
        <f t="shared" si="942"/>
        <v/>
      </c>
      <c r="BL210" s="320"/>
      <c r="BM210" s="49" t="str">
        <f t="shared" si="943"/>
        <v>::</v>
      </c>
      <c r="BN210" s="50" t="e">
        <f t="shared" si="944"/>
        <v>#VALUE!</v>
      </c>
      <c r="BO210" s="57" t="e">
        <f t="shared" si="945"/>
        <v>#VALUE!</v>
      </c>
      <c r="BP210" s="50" t="e">
        <f t="shared" si="946"/>
        <v>#VALUE!</v>
      </c>
      <c r="BQ210" s="52" t="e">
        <f t="shared" si="947"/>
        <v>#VALUE!</v>
      </c>
      <c r="BR210" s="52" t="e">
        <f t="shared" si="948"/>
        <v>#VALUE!</v>
      </c>
      <c r="BS210" s="106" t="e">
        <f t="shared" si="949"/>
        <v>#VALUE!</v>
      </c>
      <c r="BT210" s="47" t="str">
        <f t="shared" si="950"/>
        <v/>
      </c>
      <c r="BU210" s="47" t="str">
        <f t="shared" si="951"/>
        <v/>
      </c>
      <c r="BV210" s="47" t="str">
        <f t="shared" si="952"/>
        <v/>
      </c>
      <c r="BW210" s="48"/>
      <c r="BX210" s="49" t="str">
        <f t="shared" si="953"/>
        <v>::</v>
      </c>
      <c r="BY210" s="47" t="str">
        <f t="shared" si="954"/>
        <v/>
      </c>
      <c r="BZ210" s="47" t="str">
        <f t="shared" si="955"/>
        <v/>
      </c>
      <c r="CA210" s="47" t="str">
        <f t="shared" si="956"/>
        <v/>
      </c>
      <c r="CB210" s="48"/>
      <c r="CC210" s="49" t="str">
        <f t="shared" si="957"/>
        <v>::</v>
      </c>
      <c r="CD210" s="107" t="e">
        <f t="shared" si="958"/>
        <v>#VALUE!</v>
      </c>
      <c r="CE210" s="109" t="e">
        <f t="shared" si="959"/>
        <v>#VALUE!</v>
      </c>
      <c r="CF210" s="107" t="e">
        <f t="shared" si="960"/>
        <v>#VALUE!</v>
      </c>
      <c r="CG210" s="52" t="e">
        <f t="shared" si="961"/>
        <v>#VALUE!</v>
      </c>
      <c r="CH210" s="52" t="e">
        <f t="shared" si="962"/>
        <v>#VALUE!</v>
      </c>
      <c r="CI210" s="108" t="e">
        <f t="shared" si="963"/>
        <v>#VALUE!</v>
      </c>
      <c r="CJ210" s="47" t="str">
        <f t="shared" si="964"/>
        <v/>
      </c>
      <c r="CK210" s="47" t="str">
        <f t="shared" si="965"/>
        <v/>
      </c>
      <c r="CL210" s="47" t="str">
        <f t="shared" si="966"/>
        <v/>
      </c>
      <c r="CM210" s="48"/>
      <c r="CN210" s="119" t="str">
        <f t="shared" si="967"/>
        <v>::</v>
      </c>
      <c r="CO210" s="47" t="str">
        <f t="shared" si="968"/>
        <v/>
      </c>
      <c r="CP210" s="47" t="str">
        <f t="shared" si="969"/>
        <v/>
      </c>
      <c r="CQ210" s="47" t="str">
        <f t="shared" si="970"/>
        <v/>
      </c>
      <c r="CR210" s="48"/>
      <c r="CS210" s="119" t="str">
        <f t="shared" si="971"/>
        <v>::</v>
      </c>
      <c r="CT210" s="107" t="e">
        <f t="shared" ref="CT210:CT211" si="976">CN210-CI210</f>
        <v>#VALUE!</v>
      </c>
      <c r="CU210" s="366" t="e">
        <f t="shared" ref="CU210:CU211" si="977">CS210-CN210</f>
        <v>#VALUE!</v>
      </c>
      <c r="CV210" s="107" t="e">
        <f t="shared" ref="CV210:CV211" si="978">CS210-CN210+CT210</f>
        <v>#VALUE!</v>
      </c>
      <c r="CW210" s="52" t="e">
        <f t="shared" si="972"/>
        <v>#VALUE!</v>
      </c>
      <c r="CX210" s="52" t="e">
        <f t="shared" si="973"/>
        <v>#VALUE!</v>
      </c>
      <c r="CY210" s="58"/>
      <c r="CZ210" s="121" t="e">
        <f>$DC$107/(MINUTE(DC210)/60+HOUR(DC210)+SECOND(DC210)/3600)</f>
        <v>#VALUE!</v>
      </c>
      <c r="DA210" s="428" t="e">
        <f>$DC$107/(MINUTE(DB210)/60+HOUR(DB210)+SECOND(DB210)/3600)</f>
        <v>#VALUE!</v>
      </c>
      <c r="DB210" s="61" t="e">
        <f t="shared" si="974"/>
        <v>#VALUE!</v>
      </c>
      <c r="DC210" s="61" t="e">
        <f t="shared" si="975"/>
        <v>#VALUE!</v>
      </c>
      <c r="DD210" s="6"/>
      <c r="DE210" s="63">
        <v>60</v>
      </c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</row>
    <row r="211" spans="1:123" s="67" customFormat="1">
      <c r="A211" s="212"/>
      <c r="B211" s="80"/>
      <c r="C211" s="102"/>
      <c r="D211" s="103"/>
      <c r="E211" s="104"/>
      <c r="F211" s="128"/>
      <c r="G211" s="117"/>
      <c r="H211" s="117"/>
      <c r="I211" s="117"/>
      <c r="J211" s="117"/>
      <c r="K211" s="117"/>
      <c r="L211" s="117"/>
      <c r="M211" s="117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295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  <c r="BC211" s="124">
        <f t="shared" ref="BC211" si="979">BC210</f>
        <v>0.4375</v>
      </c>
      <c r="BD211" s="47" t="str">
        <f t="shared" si="936"/>
        <v/>
      </c>
      <c r="BE211" s="47" t="str">
        <f t="shared" si="937"/>
        <v/>
      </c>
      <c r="BF211" s="47" t="str">
        <f t="shared" si="938"/>
        <v/>
      </c>
      <c r="BG211" s="48"/>
      <c r="BH211" s="49" t="str">
        <f t="shared" si="939"/>
        <v>::</v>
      </c>
      <c r="BI211" s="47" t="str">
        <f t="shared" si="940"/>
        <v/>
      </c>
      <c r="BJ211" s="47" t="str">
        <f t="shared" si="941"/>
        <v/>
      </c>
      <c r="BK211" s="47" t="str">
        <f t="shared" si="942"/>
        <v/>
      </c>
      <c r="BL211" s="320"/>
      <c r="BM211" s="49" t="str">
        <f t="shared" si="943"/>
        <v>::</v>
      </c>
      <c r="BN211" s="50" t="e">
        <f t="shared" si="944"/>
        <v>#VALUE!</v>
      </c>
      <c r="BO211" s="57" t="e">
        <f t="shared" si="945"/>
        <v>#VALUE!</v>
      </c>
      <c r="BP211" s="50" t="e">
        <f t="shared" si="946"/>
        <v>#VALUE!</v>
      </c>
      <c r="BQ211" s="52" t="e">
        <f t="shared" si="947"/>
        <v>#VALUE!</v>
      </c>
      <c r="BR211" s="52" t="e">
        <f t="shared" si="948"/>
        <v>#VALUE!</v>
      </c>
      <c r="BS211" s="106" t="e">
        <f t="shared" si="949"/>
        <v>#VALUE!</v>
      </c>
      <c r="BT211" s="47" t="str">
        <f t="shared" si="950"/>
        <v/>
      </c>
      <c r="BU211" s="47" t="str">
        <f t="shared" si="951"/>
        <v/>
      </c>
      <c r="BV211" s="47" t="str">
        <f t="shared" si="952"/>
        <v/>
      </c>
      <c r="BW211" s="48"/>
      <c r="BX211" s="49" t="str">
        <f t="shared" si="953"/>
        <v>::</v>
      </c>
      <c r="BY211" s="47" t="str">
        <f t="shared" si="954"/>
        <v/>
      </c>
      <c r="BZ211" s="47" t="str">
        <f t="shared" si="955"/>
        <v/>
      </c>
      <c r="CA211" s="47" t="str">
        <f t="shared" si="956"/>
        <v/>
      </c>
      <c r="CB211" s="48"/>
      <c r="CC211" s="49" t="str">
        <f t="shared" si="957"/>
        <v>::</v>
      </c>
      <c r="CD211" s="107" t="e">
        <f t="shared" si="958"/>
        <v>#VALUE!</v>
      </c>
      <c r="CE211" s="109" t="e">
        <f t="shared" si="959"/>
        <v>#VALUE!</v>
      </c>
      <c r="CF211" s="107" t="e">
        <f t="shared" si="960"/>
        <v>#VALUE!</v>
      </c>
      <c r="CG211" s="52" t="e">
        <f t="shared" si="961"/>
        <v>#VALUE!</v>
      </c>
      <c r="CH211" s="52" t="e">
        <f t="shared" si="962"/>
        <v>#VALUE!</v>
      </c>
      <c r="CI211" s="108" t="e">
        <f t="shared" si="963"/>
        <v>#VALUE!</v>
      </c>
      <c r="CJ211" s="47" t="str">
        <f t="shared" si="964"/>
        <v/>
      </c>
      <c r="CK211" s="47" t="str">
        <f t="shared" si="965"/>
        <v/>
      </c>
      <c r="CL211" s="47" t="str">
        <f t="shared" si="966"/>
        <v/>
      </c>
      <c r="CM211" s="48"/>
      <c r="CN211" s="119" t="str">
        <f t="shared" si="967"/>
        <v>::</v>
      </c>
      <c r="CO211" s="47" t="str">
        <f t="shared" si="968"/>
        <v/>
      </c>
      <c r="CP211" s="47" t="str">
        <f t="shared" si="969"/>
        <v/>
      </c>
      <c r="CQ211" s="47" t="str">
        <f t="shared" si="970"/>
        <v/>
      </c>
      <c r="CR211" s="48"/>
      <c r="CS211" s="119" t="str">
        <f t="shared" si="971"/>
        <v>::</v>
      </c>
      <c r="CT211" s="107" t="e">
        <f t="shared" si="976"/>
        <v>#VALUE!</v>
      </c>
      <c r="CU211" s="366" t="e">
        <f t="shared" si="977"/>
        <v>#VALUE!</v>
      </c>
      <c r="CV211" s="107" t="e">
        <f t="shared" si="978"/>
        <v>#VALUE!</v>
      </c>
      <c r="CW211" s="52" t="e">
        <f t="shared" si="972"/>
        <v>#VALUE!</v>
      </c>
      <c r="CX211" s="52" t="e">
        <f t="shared" si="973"/>
        <v>#VALUE!</v>
      </c>
      <c r="CY211" s="58"/>
      <c r="CZ211" s="121" t="e">
        <f>$DC$107/(MINUTE(DC211)/60+HOUR(DC211)+SECOND(DC211)/3600)</f>
        <v>#VALUE!</v>
      </c>
      <c r="DA211" s="428" t="e">
        <f>$DC$107/(MINUTE(DB211)/60+HOUR(DB211)+SECOND(DB211)/3600)</f>
        <v>#VALUE!</v>
      </c>
      <c r="DB211" s="61" t="e">
        <f t="shared" si="974"/>
        <v>#VALUE!</v>
      </c>
      <c r="DC211" s="61" t="e">
        <f t="shared" si="975"/>
        <v>#VALUE!</v>
      </c>
      <c r="DD211" s="6"/>
      <c r="DE211" s="63">
        <v>60</v>
      </c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</row>
    <row r="212" spans="1:123">
      <c r="A212" s="132" t="s">
        <v>7</v>
      </c>
      <c r="B212" s="132">
        <v>80</v>
      </c>
      <c r="C212" s="552" t="s">
        <v>1154</v>
      </c>
      <c r="D212" s="439"/>
      <c r="E212" s="439"/>
      <c r="F212" s="44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296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  <c r="AU212" s="180"/>
      <c r="AV212" s="180"/>
      <c r="AW212" s="180"/>
      <c r="AX212" s="180"/>
      <c r="AY212" s="180"/>
      <c r="AZ212" s="180"/>
      <c r="BA212" s="180"/>
      <c r="BB212" s="180"/>
      <c r="BC212" s="180"/>
      <c r="BD212" s="180"/>
      <c r="BE212" s="180"/>
      <c r="BF212" s="180"/>
      <c r="BG212" s="180"/>
      <c r="BH212" s="180"/>
      <c r="BI212" s="180"/>
      <c r="BJ212" s="180"/>
      <c r="BK212" s="180"/>
      <c r="BL212" s="310"/>
      <c r="BM212" s="180"/>
      <c r="BN212" s="180"/>
      <c r="BO212" s="180"/>
      <c r="BP212" s="180"/>
      <c r="BQ212" s="180"/>
      <c r="BR212" s="180"/>
      <c r="BS212" s="180"/>
      <c r="BT212" s="180"/>
      <c r="BU212" s="180"/>
      <c r="BV212" s="180"/>
      <c r="BW212" s="180"/>
      <c r="BX212" s="180"/>
      <c r="BY212" s="180"/>
      <c r="BZ212" s="180"/>
      <c r="CA212" s="180"/>
      <c r="CB212" s="180"/>
      <c r="CC212" s="180"/>
      <c r="CD212" s="180"/>
      <c r="CE212" s="180"/>
      <c r="CF212" s="180"/>
      <c r="CG212" s="180"/>
      <c r="CH212" s="180"/>
      <c r="CI212" s="180"/>
      <c r="CJ212" s="180"/>
      <c r="CK212" s="180"/>
      <c r="CL212" s="180"/>
      <c r="CM212" s="180"/>
      <c r="CN212" s="180"/>
      <c r="CO212" s="180"/>
      <c r="CP212" s="180"/>
      <c r="CQ212" s="180"/>
      <c r="CR212" s="180"/>
      <c r="CS212" s="180"/>
      <c r="CT212" s="180"/>
      <c r="CU212" s="180"/>
      <c r="CV212" s="180"/>
      <c r="CW212" s="180"/>
      <c r="CX212" s="180"/>
      <c r="CY212" s="180"/>
      <c r="CZ212" s="403"/>
      <c r="DA212" s="180"/>
      <c r="DB212" s="180"/>
      <c r="DC212" s="132">
        <v>40</v>
      </c>
      <c r="DD212" s="180"/>
      <c r="DE212" s="133" t="s">
        <v>83</v>
      </c>
    </row>
    <row r="213" spans="1:123" s="67" customFormat="1">
      <c r="A213" s="212">
        <v>1</v>
      </c>
      <c r="B213" s="43">
        <f t="shared" ref="B213:B217" si="980">B212</f>
        <v>80</v>
      </c>
      <c r="C213" s="102"/>
      <c r="D213" s="103" t="s">
        <v>1189</v>
      </c>
      <c r="E213" s="104" t="s">
        <v>1295</v>
      </c>
      <c r="F213" s="102"/>
      <c r="G213" s="117"/>
      <c r="H213" s="117"/>
      <c r="I213" s="117"/>
      <c r="J213" s="117"/>
      <c r="K213" s="117"/>
      <c r="L213" s="117"/>
      <c r="M213" s="117"/>
      <c r="N213" s="117"/>
      <c r="O213" s="117"/>
      <c r="P213" s="117"/>
      <c r="Q213" s="117"/>
      <c r="R213" s="117"/>
      <c r="S213" s="117"/>
      <c r="T213" s="117"/>
      <c r="U213" s="117"/>
      <c r="V213" s="117"/>
      <c r="W213" s="46">
        <v>0.46875</v>
      </c>
      <c r="X213" s="47" t="str">
        <f t="shared" ref="X213:X216" si="981">LEFT(AA213,2)</f>
        <v/>
      </c>
      <c r="Y213" s="47" t="str">
        <f t="shared" ref="Y213:Y216" si="982">MID(AA213,3,2)</f>
        <v/>
      </c>
      <c r="Z213" s="47" t="str">
        <f t="shared" ref="Z213:Z216" si="983">RIGHT(AA213,2)</f>
        <v/>
      </c>
      <c r="AA213" s="105"/>
      <c r="AB213" s="49" t="str">
        <f t="shared" ref="AB213:AB216" si="984">CONCATENATE(X213&amp;":"&amp;Y213&amp;":"&amp;Z213)</f>
        <v>::</v>
      </c>
      <c r="AC213" s="47" t="str">
        <f t="shared" ref="AC213:AC216" si="985">LEFT(AF213,2)</f>
        <v/>
      </c>
      <c r="AD213" s="47" t="str">
        <f t="shared" ref="AD213:AD216" si="986">MID(AF213,3,2)</f>
        <v/>
      </c>
      <c r="AE213" s="47" t="str">
        <f t="shared" ref="AE213:AE216" si="987">RIGHT(AF213,2)</f>
        <v/>
      </c>
      <c r="AF213" s="291"/>
      <c r="AG213" s="49" t="str">
        <f t="shared" ref="AG213:AG216" si="988">CONCATENATE(AC213&amp;":"&amp;AD213&amp;":"&amp;AE213)</f>
        <v>::</v>
      </c>
      <c r="AH213" s="50" t="e">
        <f t="shared" ref="AH213:AH216" si="989">AB213-W213</f>
        <v>#VALUE!</v>
      </c>
      <c r="AI213" s="57" t="e">
        <f t="shared" ref="AI213:AI216" si="990">AG213-AB213</f>
        <v>#VALUE!</v>
      </c>
      <c r="AJ213" s="50" t="e">
        <f t="shared" ref="AJ213:AJ216" si="991">AG213-AB213+AH213</f>
        <v>#VALUE!</v>
      </c>
      <c r="AK213" s="52" t="e">
        <f t="shared" ref="AK213:AK216" si="992">$W$3/(MINUTE(AH213)/60+HOUR(AH213)+SECOND(AH213)/3600)</f>
        <v>#VALUE!</v>
      </c>
      <c r="AL213" s="52" t="e">
        <f t="shared" ref="AL213:AL216" si="993">$W$3/(MINUTE(AJ213)/60+HOUR(AJ213)+SECOND(AJ213)/3600)</f>
        <v>#VALUE!</v>
      </c>
      <c r="AM213" s="106" t="e">
        <f t="shared" ref="AM213:AM216" si="994">AG213+"00:30"</f>
        <v>#VALUE!</v>
      </c>
      <c r="AN213" s="47" t="str">
        <f t="shared" ref="AN213:AN216" si="995">LEFT(AQ213,2)</f>
        <v/>
      </c>
      <c r="AO213" s="47" t="str">
        <f t="shared" ref="AO213:AO216" si="996">MID(AQ213,3,2)</f>
        <v/>
      </c>
      <c r="AP213" s="47" t="str">
        <f t="shared" ref="AP213:AP216" si="997">RIGHT(AQ213,2)</f>
        <v/>
      </c>
      <c r="AQ213" s="48"/>
      <c r="AR213" s="49" t="str">
        <f t="shared" ref="AR213:AR216" si="998">CONCATENATE(AN213&amp;":"&amp;AO213&amp;":"&amp;AP213)</f>
        <v>::</v>
      </c>
      <c r="AS213" s="47" t="str">
        <f t="shared" ref="AS213:AS216" si="999">LEFT(AV213,2)</f>
        <v/>
      </c>
      <c r="AT213" s="47" t="str">
        <f t="shared" ref="AT213:AT216" si="1000">MID(AV213,3,2)</f>
        <v/>
      </c>
      <c r="AU213" s="47" t="str">
        <f t="shared" ref="AU213:AU216" si="1001">RIGHT(AV213,2)</f>
        <v/>
      </c>
      <c r="AV213" s="48"/>
      <c r="AW213" s="49" t="str">
        <f t="shared" ref="AW213:AW216" si="1002">CONCATENATE(AS213&amp;":"&amp;AT213&amp;":"&amp;AU213)</f>
        <v>::</v>
      </c>
      <c r="AX213" s="107" t="e">
        <f t="shared" ref="AX213:AX216" si="1003">AR213-AM213</f>
        <v>#VALUE!</v>
      </c>
      <c r="AY213" s="109" t="e">
        <f t="shared" ref="AY213:AY216" si="1004">AW213-AR213</f>
        <v>#VALUE!</v>
      </c>
      <c r="AZ213" s="107" t="e">
        <f t="shared" ref="AZ213:AZ216" si="1005">AW213-AR213+AX213</f>
        <v>#VALUE!</v>
      </c>
      <c r="BA213" s="52" t="e">
        <f t="shared" ref="BA213:BA216" si="1006">$AM$3/(MINUTE(AX213)/60+HOUR(AX213)+SECOND(AX213)/3600)</f>
        <v>#VALUE!</v>
      </c>
      <c r="BB213" s="52" t="e">
        <f t="shared" ref="BB213:BB216" si="1007">$AM$3/(MINUTE(AZ213)/60+HOUR(AZ213)+SECOND(AZ213)/3600)</f>
        <v>#VALUE!</v>
      </c>
      <c r="BC213" s="117"/>
      <c r="BD213" s="117"/>
      <c r="BE213" s="117"/>
      <c r="BF213" s="117"/>
      <c r="BG213" s="117"/>
      <c r="BH213" s="117"/>
      <c r="BI213" s="117"/>
      <c r="BJ213" s="117"/>
      <c r="BK213" s="117"/>
      <c r="BL213" s="308"/>
      <c r="BM213" s="117"/>
      <c r="BN213" s="117"/>
      <c r="BO213" s="117"/>
      <c r="BP213" s="117"/>
      <c r="BQ213" s="117"/>
      <c r="BR213" s="117"/>
      <c r="BS213" s="117"/>
      <c r="BT213" s="117"/>
      <c r="BU213" s="117"/>
      <c r="BV213" s="117"/>
      <c r="BW213" s="117"/>
      <c r="BX213" s="117"/>
      <c r="BY213" s="117"/>
      <c r="BZ213" s="117"/>
      <c r="CA213" s="117"/>
      <c r="CB213" s="117"/>
      <c r="CC213" s="117"/>
      <c r="CD213" s="117"/>
      <c r="CE213" s="117"/>
      <c r="CF213" s="117"/>
      <c r="CG213" s="117"/>
      <c r="CH213" s="117"/>
      <c r="CI213" s="108" t="e">
        <f t="shared" ref="CI213:CI215" si="1008">AW213+"00:40"</f>
        <v>#VALUE!</v>
      </c>
      <c r="CJ213" s="47" t="str">
        <f t="shared" ref="CJ213:CJ215" si="1009">LEFT(CM213,2)</f>
        <v/>
      </c>
      <c r="CK213" s="47" t="str">
        <f t="shared" ref="CK213:CK215" si="1010">MID(CM213,3,2)</f>
        <v/>
      </c>
      <c r="CL213" s="47" t="str">
        <f t="shared" ref="CL213:CL215" si="1011">RIGHT(CM213,2)</f>
        <v/>
      </c>
      <c r="CM213" s="48"/>
      <c r="CN213" s="49" t="str">
        <f t="shared" ref="CN213:CN215" si="1012">CONCATENATE(CJ213&amp;":"&amp;CK213&amp;":"&amp;CL213)</f>
        <v>::</v>
      </c>
      <c r="CO213" s="47" t="str">
        <f t="shared" ref="CO213:CO215" si="1013">LEFT(CR213,2)</f>
        <v/>
      </c>
      <c r="CP213" s="47" t="str">
        <f t="shared" ref="CP213:CP215" si="1014">MID(CR213,3,2)</f>
        <v/>
      </c>
      <c r="CQ213" s="47" t="str">
        <f t="shared" ref="CQ213:CQ215" si="1015">RIGHT(CR213,2)</f>
        <v/>
      </c>
      <c r="CR213" s="48"/>
      <c r="CS213" s="49" t="str">
        <f t="shared" ref="CS213:CS215" si="1016">CONCATENATE(CO213&amp;":"&amp;CP213&amp;":"&amp;CQ213)</f>
        <v>::</v>
      </c>
      <c r="CT213" s="107" t="e">
        <f t="shared" ref="CT213:CT215" si="1017">CN213-CI213</f>
        <v>#VALUE!</v>
      </c>
      <c r="CU213" s="109" t="e">
        <f t="shared" ref="CU213:CU215" si="1018">CS213-CN213</f>
        <v>#VALUE!</v>
      </c>
      <c r="CV213" s="107" t="e">
        <f t="shared" ref="CV213:CV215" si="1019">CS213-CN213+CT213</f>
        <v>#VALUE!</v>
      </c>
      <c r="CW213" s="52" t="e">
        <f t="shared" ref="CW213:CW215" si="1020">$CI$3/(MINUTE(CT213)/60+HOUR(CT213)+SECOND(CT213)/3600)</f>
        <v>#VALUE!</v>
      </c>
      <c r="CX213" s="52" t="e">
        <f t="shared" ref="CX213:CX215" si="1021">$CI$3/(MINUTE(CV213)/60+HOUR(CV213)+SECOND(CV213)/3600)</f>
        <v>#VALUE!</v>
      </c>
      <c r="CY213" s="58"/>
      <c r="CZ213" s="59" t="e">
        <f t="shared" ref="CZ213:CZ215" si="1022">$DC$75/(MINUTE(DC213)/60+HOUR(DC213)+SECOND(DC213)/3600)</f>
        <v>#VALUE!</v>
      </c>
      <c r="DA213" s="113" t="e">
        <f t="shared" ref="DA213:DA215" si="1023">$DC$75/(MINUTE(DB213)/60+HOUR(DB213)+SECOND(DB213)/3600)</f>
        <v>#VALUE!</v>
      </c>
      <c r="DB213" s="61" t="e">
        <f t="shared" ref="DB213:DB215" si="1024">R213+AH213+AX213+BN213+CD213+CT213</f>
        <v>#VALUE!</v>
      </c>
      <c r="DC213" s="61" t="e">
        <f t="shared" ref="DC213:DC215" si="1025">T213+AJ213+AZ213+BN213+CF213+CT213</f>
        <v>#VALUE!</v>
      </c>
      <c r="DD213" s="6"/>
      <c r="DE213" s="63">
        <v>80</v>
      </c>
      <c r="DF213" s="9"/>
      <c r="DG213" s="9"/>
      <c r="DH213" s="9"/>
      <c r="DI213" s="9"/>
      <c r="DJ213" s="162"/>
      <c r="DK213" s="9"/>
      <c r="DL213" s="9"/>
      <c r="DM213" s="9"/>
      <c r="DN213" s="9"/>
      <c r="DO213" s="9"/>
      <c r="DP213" s="9"/>
      <c r="DQ213" s="9"/>
      <c r="DR213" s="9"/>
      <c r="DS213" s="10"/>
    </row>
    <row r="214" spans="1:123" s="67" customFormat="1">
      <c r="A214" s="212">
        <v>2</v>
      </c>
      <c r="B214" s="43">
        <f t="shared" si="980"/>
        <v>80</v>
      </c>
      <c r="C214" s="102"/>
      <c r="D214" s="103" t="s">
        <v>1296</v>
      </c>
      <c r="E214" s="104" t="s">
        <v>1297</v>
      </c>
      <c r="F214" s="102"/>
      <c r="G214" s="117"/>
      <c r="H214" s="117"/>
      <c r="I214" s="117"/>
      <c r="J214" s="117"/>
      <c r="K214" s="117"/>
      <c r="L214" s="117"/>
      <c r="M214" s="117"/>
      <c r="N214" s="117"/>
      <c r="O214" s="117"/>
      <c r="P214" s="117"/>
      <c r="Q214" s="117"/>
      <c r="R214" s="117"/>
      <c r="S214" s="117"/>
      <c r="T214" s="117"/>
      <c r="U214" s="117"/>
      <c r="V214" s="117"/>
      <c r="W214" s="46">
        <v>0.46875</v>
      </c>
      <c r="X214" s="47" t="str">
        <f t="shared" si="981"/>
        <v/>
      </c>
      <c r="Y214" s="47" t="str">
        <f t="shared" si="982"/>
        <v/>
      </c>
      <c r="Z214" s="47" t="str">
        <f t="shared" si="983"/>
        <v/>
      </c>
      <c r="AA214" s="105"/>
      <c r="AB214" s="49" t="str">
        <f t="shared" si="984"/>
        <v>::</v>
      </c>
      <c r="AC214" s="47" t="str">
        <f t="shared" si="985"/>
        <v/>
      </c>
      <c r="AD214" s="47" t="str">
        <f t="shared" si="986"/>
        <v/>
      </c>
      <c r="AE214" s="47" t="str">
        <f t="shared" si="987"/>
        <v/>
      </c>
      <c r="AF214" s="291"/>
      <c r="AG214" s="49" t="str">
        <f t="shared" si="988"/>
        <v>::</v>
      </c>
      <c r="AH214" s="50" t="e">
        <f t="shared" si="989"/>
        <v>#VALUE!</v>
      </c>
      <c r="AI214" s="57" t="e">
        <f t="shared" si="990"/>
        <v>#VALUE!</v>
      </c>
      <c r="AJ214" s="50" t="e">
        <f t="shared" si="991"/>
        <v>#VALUE!</v>
      </c>
      <c r="AK214" s="52" t="e">
        <f t="shared" si="992"/>
        <v>#VALUE!</v>
      </c>
      <c r="AL214" s="52" t="e">
        <f t="shared" si="993"/>
        <v>#VALUE!</v>
      </c>
      <c r="AM214" s="106" t="e">
        <f t="shared" si="994"/>
        <v>#VALUE!</v>
      </c>
      <c r="AN214" s="47" t="str">
        <f t="shared" si="995"/>
        <v/>
      </c>
      <c r="AO214" s="47" t="str">
        <f t="shared" si="996"/>
        <v/>
      </c>
      <c r="AP214" s="47" t="str">
        <f t="shared" si="997"/>
        <v/>
      </c>
      <c r="AQ214" s="48"/>
      <c r="AR214" s="49" t="str">
        <f t="shared" si="998"/>
        <v>::</v>
      </c>
      <c r="AS214" s="47" t="str">
        <f t="shared" si="999"/>
        <v/>
      </c>
      <c r="AT214" s="47" t="str">
        <f t="shared" si="1000"/>
        <v/>
      </c>
      <c r="AU214" s="47" t="str">
        <f t="shared" si="1001"/>
        <v/>
      </c>
      <c r="AV214" s="48"/>
      <c r="AW214" s="49" t="str">
        <f t="shared" si="1002"/>
        <v>::</v>
      </c>
      <c r="AX214" s="107" t="e">
        <f t="shared" si="1003"/>
        <v>#VALUE!</v>
      </c>
      <c r="AY214" s="109" t="e">
        <f t="shared" si="1004"/>
        <v>#VALUE!</v>
      </c>
      <c r="AZ214" s="107" t="e">
        <f t="shared" si="1005"/>
        <v>#VALUE!</v>
      </c>
      <c r="BA214" s="52" t="e">
        <f t="shared" si="1006"/>
        <v>#VALUE!</v>
      </c>
      <c r="BB214" s="52" t="e">
        <f t="shared" si="1007"/>
        <v>#VALUE!</v>
      </c>
      <c r="BC214" s="117"/>
      <c r="BD214" s="117"/>
      <c r="BE214" s="117"/>
      <c r="BF214" s="117"/>
      <c r="BG214" s="117"/>
      <c r="BH214" s="117"/>
      <c r="BI214" s="117"/>
      <c r="BJ214" s="117"/>
      <c r="BK214" s="117"/>
      <c r="BL214" s="308"/>
      <c r="BM214" s="117"/>
      <c r="BN214" s="117"/>
      <c r="BO214" s="117"/>
      <c r="BP214" s="117"/>
      <c r="BQ214" s="117"/>
      <c r="BR214" s="117"/>
      <c r="BS214" s="117"/>
      <c r="BT214" s="117"/>
      <c r="BU214" s="117"/>
      <c r="BV214" s="117"/>
      <c r="BW214" s="117"/>
      <c r="BX214" s="117"/>
      <c r="BY214" s="117"/>
      <c r="BZ214" s="117"/>
      <c r="CA214" s="117"/>
      <c r="CB214" s="117"/>
      <c r="CC214" s="117"/>
      <c r="CD214" s="117"/>
      <c r="CE214" s="117"/>
      <c r="CF214" s="117"/>
      <c r="CG214" s="117"/>
      <c r="CH214" s="117"/>
      <c r="CI214" s="108" t="e">
        <f t="shared" si="1008"/>
        <v>#VALUE!</v>
      </c>
      <c r="CJ214" s="47" t="str">
        <f t="shared" si="1009"/>
        <v/>
      </c>
      <c r="CK214" s="47" t="str">
        <f t="shared" si="1010"/>
        <v/>
      </c>
      <c r="CL214" s="47" t="str">
        <f t="shared" si="1011"/>
        <v/>
      </c>
      <c r="CM214" s="48"/>
      <c r="CN214" s="49" t="str">
        <f t="shared" si="1012"/>
        <v>::</v>
      </c>
      <c r="CO214" s="47" t="str">
        <f t="shared" si="1013"/>
        <v/>
      </c>
      <c r="CP214" s="47" t="str">
        <f t="shared" si="1014"/>
        <v/>
      </c>
      <c r="CQ214" s="47" t="str">
        <f t="shared" si="1015"/>
        <v/>
      </c>
      <c r="CR214" s="48"/>
      <c r="CS214" s="49" t="str">
        <f t="shared" si="1016"/>
        <v>::</v>
      </c>
      <c r="CT214" s="107" t="e">
        <f t="shared" si="1017"/>
        <v>#VALUE!</v>
      </c>
      <c r="CU214" s="109" t="e">
        <f t="shared" si="1018"/>
        <v>#VALUE!</v>
      </c>
      <c r="CV214" s="107" t="e">
        <f t="shared" si="1019"/>
        <v>#VALUE!</v>
      </c>
      <c r="CW214" s="52" t="e">
        <f t="shared" si="1020"/>
        <v>#VALUE!</v>
      </c>
      <c r="CX214" s="52" t="e">
        <f t="shared" si="1021"/>
        <v>#VALUE!</v>
      </c>
      <c r="CY214" s="58"/>
      <c r="CZ214" s="59" t="e">
        <f t="shared" si="1022"/>
        <v>#VALUE!</v>
      </c>
      <c r="DA214" s="113" t="e">
        <f t="shared" si="1023"/>
        <v>#VALUE!</v>
      </c>
      <c r="DB214" s="61" t="e">
        <f t="shared" si="1024"/>
        <v>#VALUE!</v>
      </c>
      <c r="DC214" s="61" t="e">
        <f t="shared" si="1025"/>
        <v>#VALUE!</v>
      </c>
      <c r="DD214" s="6"/>
      <c r="DE214" s="63">
        <f t="shared" ref="DE214:DE216" si="1026">DE213</f>
        <v>80</v>
      </c>
      <c r="DF214" s="9"/>
      <c r="DG214" s="9"/>
      <c r="DH214" s="9"/>
      <c r="DI214" s="9"/>
      <c r="DJ214" s="162"/>
      <c r="DK214" s="9"/>
      <c r="DL214" s="9"/>
      <c r="DM214" s="9"/>
      <c r="DN214" s="9"/>
      <c r="DO214" s="9"/>
      <c r="DP214" s="9"/>
      <c r="DQ214" s="9"/>
      <c r="DR214" s="9"/>
      <c r="DS214" s="10"/>
    </row>
    <row r="215" spans="1:123" s="67" customFormat="1">
      <c r="A215" s="212">
        <v>3</v>
      </c>
      <c r="B215" s="43">
        <f t="shared" si="980"/>
        <v>80</v>
      </c>
      <c r="C215" s="102"/>
      <c r="D215" s="103" t="s">
        <v>1298</v>
      </c>
      <c r="E215" s="104" t="s">
        <v>1299</v>
      </c>
      <c r="F215" s="102"/>
      <c r="G215" s="117"/>
      <c r="H215" s="117"/>
      <c r="I215" s="117"/>
      <c r="J215" s="117"/>
      <c r="K215" s="117"/>
      <c r="L215" s="117"/>
      <c r="M215" s="117"/>
      <c r="N215" s="117"/>
      <c r="O215" s="117"/>
      <c r="P215" s="117"/>
      <c r="Q215" s="117"/>
      <c r="R215" s="117"/>
      <c r="S215" s="117"/>
      <c r="T215" s="117"/>
      <c r="U215" s="117"/>
      <c r="V215" s="117"/>
      <c r="W215" s="46">
        <v>0.46875</v>
      </c>
      <c r="X215" s="47" t="str">
        <f t="shared" si="981"/>
        <v/>
      </c>
      <c r="Y215" s="47" t="str">
        <f t="shared" si="982"/>
        <v/>
      </c>
      <c r="Z215" s="47" t="str">
        <f t="shared" si="983"/>
        <v/>
      </c>
      <c r="AA215" s="105"/>
      <c r="AB215" s="49" t="str">
        <f t="shared" si="984"/>
        <v>::</v>
      </c>
      <c r="AC215" s="47" t="str">
        <f t="shared" si="985"/>
        <v/>
      </c>
      <c r="AD215" s="47" t="str">
        <f t="shared" si="986"/>
        <v/>
      </c>
      <c r="AE215" s="47" t="str">
        <f t="shared" si="987"/>
        <v/>
      </c>
      <c r="AF215" s="291"/>
      <c r="AG215" s="49" t="str">
        <f t="shared" si="988"/>
        <v>::</v>
      </c>
      <c r="AH215" s="50" t="e">
        <f t="shared" si="989"/>
        <v>#VALUE!</v>
      </c>
      <c r="AI215" s="57" t="e">
        <f t="shared" si="990"/>
        <v>#VALUE!</v>
      </c>
      <c r="AJ215" s="50" t="e">
        <f t="shared" si="991"/>
        <v>#VALUE!</v>
      </c>
      <c r="AK215" s="52" t="e">
        <f t="shared" si="992"/>
        <v>#VALUE!</v>
      </c>
      <c r="AL215" s="52" t="e">
        <f t="shared" si="993"/>
        <v>#VALUE!</v>
      </c>
      <c r="AM215" s="106" t="e">
        <f t="shared" si="994"/>
        <v>#VALUE!</v>
      </c>
      <c r="AN215" s="47" t="str">
        <f t="shared" si="995"/>
        <v/>
      </c>
      <c r="AO215" s="47" t="str">
        <f t="shared" si="996"/>
        <v/>
      </c>
      <c r="AP215" s="47" t="str">
        <f t="shared" si="997"/>
        <v/>
      </c>
      <c r="AQ215" s="48"/>
      <c r="AR215" s="49" t="str">
        <f t="shared" si="998"/>
        <v>::</v>
      </c>
      <c r="AS215" s="47" t="str">
        <f t="shared" si="999"/>
        <v/>
      </c>
      <c r="AT215" s="47" t="str">
        <f t="shared" si="1000"/>
        <v/>
      </c>
      <c r="AU215" s="47" t="str">
        <f t="shared" si="1001"/>
        <v/>
      </c>
      <c r="AV215" s="48"/>
      <c r="AW215" s="49" t="str">
        <f t="shared" si="1002"/>
        <v>::</v>
      </c>
      <c r="AX215" s="107" t="e">
        <f t="shared" si="1003"/>
        <v>#VALUE!</v>
      </c>
      <c r="AY215" s="109" t="e">
        <f t="shared" si="1004"/>
        <v>#VALUE!</v>
      </c>
      <c r="AZ215" s="107" t="e">
        <f t="shared" si="1005"/>
        <v>#VALUE!</v>
      </c>
      <c r="BA215" s="52" t="e">
        <f t="shared" si="1006"/>
        <v>#VALUE!</v>
      </c>
      <c r="BB215" s="52" t="e">
        <f t="shared" si="1007"/>
        <v>#VALUE!</v>
      </c>
      <c r="BC215" s="117"/>
      <c r="BD215" s="117"/>
      <c r="BE215" s="117"/>
      <c r="BF215" s="117"/>
      <c r="BG215" s="117"/>
      <c r="BH215" s="117"/>
      <c r="BI215" s="117"/>
      <c r="BJ215" s="117"/>
      <c r="BK215" s="117"/>
      <c r="BL215" s="308"/>
      <c r="BM215" s="117"/>
      <c r="BN215" s="117"/>
      <c r="BO215" s="117"/>
      <c r="BP215" s="117"/>
      <c r="BQ215" s="117"/>
      <c r="BR215" s="117"/>
      <c r="BS215" s="117"/>
      <c r="BT215" s="117"/>
      <c r="BU215" s="117"/>
      <c r="BV215" s="117"/>
      <c r="BW215" s="117"/>
      <c r="BX215" s="117"/>
      <c r="BY215" s="117"/>
      <c r="BZ215" s="117"/>
      <c r="CA215" s="117"/>
      <c r="CB215" s="117"/>
      <c r="CC215" s="117"/>
      <c r="CD215" s="117"/>
      <c r="CE215" s="117"/>
      <c r="CF215" s="117"/>
      <c r="CG215" s="117"/>
      <c r="CH215" s="117"/>
      <c r="CI215" s="108" t="e">
        <f t="shared" si="1008"/>
        <v>#VALUE!</v>
      </c>
      <c r="CJ215" s="47" t="str">
        <f t="shared" si="1009"/>
        <v/>
      </c>
      <c r="CK215" s="47" t="str">
        <f t="shared" si="1010"/>
        <v/>
      </c>
      <c r="CL215" s="47" t="str">
        <f t="shared" si="1011"/>
        <v/>
      </c>
      <c r="CM215" s="48"/>
      <c r="CN215" s="49" t="str">
        <f t="shared" si="1012"/>
        <v>::</v>
      </c>
      <c r="CO215" s="47" t="str">
        <f t="shared" si="1013"/>
        <v/>
      </c>
      <c r="CP215" s="47" t="str">
        <f t="shared" si="1014"/>
        <v/>
      </c>
      <c r="CQ215" s="47" t="str">
        <f t="shared" si="1015"/>
        <v/>
      </c>
      <c r="CR215" s="48"/>
      <c r="CS215" s="49" t="str">
        <f t="shared" si="1016"/>
        <v>::</v>
      </c>
      <c r="CT215" s="107" t="e">
        <f t="shared" si="1017"/>
        <v>#VALUE!</v>
      </c>
      <c r="CU215" s="109" t="e">
        <f t="shared" si="1018"/>
        <v>#VALUE!</v>
      </c>
      <c r="CV215" s="107" t="e">
        <f t="shared" si="1019"/>
        <v>#VALUE!</v>
      </c>
      <c r="CW215" s="52" t="e">
        <f t="shared" si="1020"/>
        <v>#VALUE!</v>
      </c>
      <c r="CX215" s="52" t="e">
        <f t="shared" si="1021"/>
        <v>#VALUE!</v>
      </c>
      <c r="CY215" s="58"/>
      <c r="CZ215" s="59" t="e">
        <f t="shared" si="1022"/>
        <v>#VALUE!</v>
      </c>
      <c r="DA215" s="113" t="e">
        <f t="shared" si="1023"/>
        <v>#VALUE!</v>
      </c>
      <c r="DB215" s="61" t="e">
        <f t="shared" si="1024"/>
        <v>#VALUE!</v>
      </c>
      <c r="DC215" s="61" t="e">
        <f t="shared" si="1025"/>
        <v>#VALUE!</v>
      </c>
      <c r="DD215" s="6"/>
      <c r="DE215" s="63">
        <f t="shared" si="1026"/>
        <v>80</v>
      </c>
      <c r="DF215" s="9"/>
      <c r="DG215" s="9"/>
      <c r="DH215" s="9"/>
      <c r="DI215" s="9"/>
      <c r="DJ215" s="162"/>
      <c r="DK215" s="9"/>
      <c r="DL215" s="9"/>
      <c r="DM215" s="9"/>
      <c r="DN215" s="9"/>
      <c r="DO215" s="9"/>
      <c r="DP215" s="9"/>
      <c r="DQ215" s="9"/>
      <c r="DR215" s="9"/>
      <c r="DS215" s="10"/>
    </row>
    <row r="216" spans="1:123" s="67" customFormat="1">
      <c r="A216" s="212">
        <v>4</v>
      </c>
      <c r="B216" s="43">
        <f t="shared" si="980"/>
        <v>80</v>
      </c>
      <c r="C216" s="616"/>
      <c r="D216" s="617" t="s">
        <v>248</v>
      </c>
      <c r="E216" s="616" t="s">
        <v>1300</v>
      </c>
      <c r="F216" s="616"/>
      <c r="G216" s="117"/>
      <c r="H216" s="117"/>
      <c r="I216" s="117"/>
      <c r="J216" s="117"/>
      <c r="K216" s="117"/>
      <c r="L216" s="117"/>
      <c r="M216" s="117"/>
      <c r="N216" s="117"/>
      <c r="O216" s="117"/>
      <c r="P216" s="117"/>
      <c r="Q216" s="117"/>
      <c r="R216" s="117"/>
      <c r="S216" s="117"/>
      <c r="T216" s="117"/>
      <c r="U216" s="117"/>
      <c r="V216" s="117"/>
      <c r="W216" s="46">
        <v>0.46875</v>
      </c>
      <c r="X216" s="47" t="str">
        <f t="shared" si="981"/>
        <v/>
      </c>
      <c r="Y216" s="47" t="str">
        <f t="shared" si="982"/>
        <v/>
      </c>
      <c r="Z216" s="47" t="str">
        <f t="shared" si="983"/>
        <v/>
      </c>
      <c r="AA216" s="105"/>
      <c r="AB216" s="49" t="str">
        <f t="shared" si="984"/>
        <v>::</v>
      </c>
      <c r="AC216" s="47" t="str">
        <f t="shared" si="985"/>
        <v/>
      </c>
      <c r="AD216" s="47" t="str">
        <f t="shared" si="986"/>
        <v/>
      </c>
      <c r="AE216" s="47" t="str">
        <f t="shared" si="987"/>
        <v/>
      </c>
      <c r="AF216" s="291"/>
      <c r="AG216" s="49" t="str">
        <f t="shared" si="988"/>
        <v>::</v>
      </c>
      <c r="AH216" s="50" t="e">
        <f t="shared" si="989"/>
        <v>#VALUE!</v>
      </c>
      <c r="AI216" s="57" t="e">
        <f t="shared" si="990"/>
        <v>#VALUE!</v>
      </c>
      <c r="AJ216" s="50" t="e">
        <f t="shared" si="991"/>
        <v>#VALUE!</v>
      </c>
      <c r="AK216" s="52" t="e">
        <f t="shared" si="992"/>
        <v>#VALUE!</v>
      </c>
      <c r="AL216" s="52" t="e">
        <f t="shared" si="993"/>
        <v>#VALUE!</v>
      </c>
      <c r="AM216" s="106" t="e">
        <f t="shared" si="994"/>
        <v>#VALUE!</v>
      </c>
      <c r="AN216" s="47" t="str">
        <f t="shared" si="995"/>
        <v/>
      </c>
      <c r="AO216" s="47" t="str">
        <f t="shared" si="996"/>
        <v/>
      </c>
      <c r="AP216" s="47" t="str">
        <f t="shared" si="997"/>
        <v/>
      </c>
      <c r="AQ216" s="48"/>
      <c r="AR216" s="49" t="str">
        <f t="shared" si="998"/>
        <v>::</v>
      </c>
      <c r="AS216" s="47" t="str">
        <f t="shared" si="999"/>
        <v/>
      </c>
      <c r="AT216" s="47" t="str">
        <f t="shared" si="1000"/>
        <v/>
      </c>
      <c r="AU216" s="47" t="str">
        <f t="shared" si="1001"/>
        <v/>
      </c>
      <c r="AV216" s="48"/>
      <c r="AW216" s="49" t="str">
        <f t="shared" si="1002"/>
        <v>::</v>
      </c>
      <c r="AX216" s="107" t="e">
        <f t="shared" si="1003"/>
        <v>#VALUE!</v>
      </c>
      <c r="AY216" s="109" t="e">
        <f t="shared" si="1004"/>
        <v>#VALUE!</v>
      </c>
      <c r="AZ216" s="107" t="e">
        <f t="shared" si="1005"/>
        <v>#VALUE!</v>
      </c>
      <c r="BA216" s="52" t="e">
        <f t="shared" si="1006"/>
        <v>#VALUE!</v>
      </c>
      <c r="BB216" s="52" t="e">
        <f t="shared" si="1007"/>
        <v>#VALUE!</v>
      </c>
      <c r="BC216" s="117"/>
      <c r="BD216" s="117"/>
      <c r="BE216" s="117"/>
      <c r="BF216" s="117"/>
      <c r="BG216" s="117"/>
      <c r="BH216" s="117"/>
      <c r="BI216" s="117"/>
      <c r="BJ216" s="117"/>
      <c r="BK216" s="117"/>
      <c r="BL216" s="308"/>
      <c r="BM216" s="117"/>
      <c r="BN216" s="117"/>
      <c r="BO216" s="117"/>
      <c r="BP216" s="117"/>
      <c r="BQ216" s="117"/>
      <c r="BR216" s="117"/>
      <c r="BS216" s="117"/>
      <c r="BT216" s="117"/>
      <c r="BU216" s="117"/>
      <c r="BV216" s="117"/>
      <c r="BW216" s="117"/>
      <c r="BX216" s="117"/>
      <c r="BY216" s="117"/>
      <c r="BZ216" s="117"/>
      <c r="CA216" s="117"/>
      <c r="CB216" s="117"/>
      <c r="CC216" s="117"/>
      <c r="CD216" s="117"/>
      <c r="CE216" s="117"/>
      <c r="CF216" s="117"/>
      <c r="CG216" s="117"/>
      <c r="CH216" s="117"/>
      <c r="CI216" s="108"/>
      <c r="CJ216" s="47"/>
      <c r="CK216" s="47"/>
      <c r="CL216" s="47"/>
      <c r="CM216" s="48"/>
      <c r="CN216" s="49"/>
      <c r="CO216" s="47"/>
      <c r="CP216" s="47"/>
      <c r="CQ216" s="47"/>
      <c r="CR216" s="48"/>
      <c r="CS216" s="49"/>
      <c r="CT216" s="107"/>
      <c r="CU216" s="109"/>
      <c r="CV216" s="107"/>
      <c r="CW216" s="52"/>
      <c r="CX216" s="52"/>
      <c r="CY216" s="58"/>
      <c r="CZ216" s="59"/>
      <c r="DA216" s="113"/>
      <c r="DB216" s="61"/>
      <c r="DC216" s="61"/>
      <c r="DD216" s="6"/>
      <c r="DE216" s="63">
        <f t="shared" si="1026"/>
        <v>80</v>
      </c>
      <c r="DF216" s="9"/>
      <c r="DG216" s="9"/>
      <c r="DH216" s="9"/>
      <c r="DI216" s="9"/>
      <c r="DJ216" s="162"/>
      <c r="DK216" s="9"/>
      <c r="DL216" s="9"/>
      <c r="DM216" s="9"/>
      <c r="DN216" s="9"/>
      <c r="DO216" s="9"/>
      <c r="DP216" s="9"/>
      <c r="DQ216" s="9"/>
      <c r="DR216" s="9"/>
      <c r="DS216" s="10"/>
    </row>
    <row r="217" spans="1:123">
      <c r="A217" s="212">
        <v>5</v>
      </c>
      <c r="B217" s="43">
        <f t="shared" si="980"/>
        <v>80</v>
      </c>
      <c r="C217" s="614"/>
      <c r="D217" s="615" t="s">
        <v>1062</v>
      </c>
      <c r="E217" s="615" t="s">
        <v>1063</v>
      </c>
      <c r="F217" s="615"/>
    </row>
  </sheetData>
  <sortState ref="C120:CT149">
    <sortCondition ref="CS120:CS149"/>
  </sortState>
  <mergeCells count="36">
    <mergeCell ref="DJ1:DQ1"/>
    <mergeCell ref="CZ2:CZ4"/>
    <mergeCell ref="DA2:DA4"/>
    <mergeCell ref="BY1:CA1"/>
    <mergeCell ref="CH1:CH4"/>
    <mergeCell ref="CG2:CG4"/>
    <mergeCell ref="CX1:CX4"/>
    <mergeCell ref="CW2:CW4"/>
    <mergeCell ref="CO1:CQ1"/>
    <mergeCell ref="CJ1:CL1"/>
    <mergeCell ref="AK2:AK4"/>
    <mergeCell ref="BR1:BR4"/>
    <mergeCell ref="BQ2:BQ4"/>
    <mergeCell ref="BA2:BA4"/>
    <mergeCell ref="DF1:DG1"/>
    <mergeCell ref="A193:D193"/>
    <mergeCell ref="A185:B185"/>
    <mergeCell ref="A186:B186"/>
    <mergeCell ref="A187:B187"/>
    <mergeCell ref="BT1:BV1"/>
    <mergeCell ref="BI1:BK1"/>
    <mergeCell ref="BD1:BF1"/>
    <mergeCell ref="AS1:AU1"/>
    <mergeCell ref="H1:J1"/>
    <mergeCell ref="M1:O1"/>
    <mergeCell ref="X1:Z1"/>
    <mergeCell ref="AC1:AE1"/>
    <mergeCell ref="BB1:BB4"/>
    <mergeCell ref="V1:V4"/>
    <mergeCell ref="U2:U4"/>
    <mergeCell ref="AL1:AL4"/>
    <mergeCell ref="A1:D1"/>
    <mergeCell ref="A189:D189"/>
    <mergeCell ref="A190:D190"/>
    <mergeCell ref="A191:D191"/>
    <mergeCell ref="A192:D192"/>
  </mergeCells>
  <phoneticPr fontId="15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DS185"/>
  <sheetViews>
    <sheetView tabSelected="1" workbookViewId="0">
      <pane xSplit="22" ySplit="6" topLeftCell="W7" activePane="bottomRight" state="frozen"/>
      <selection pane="topRight" activeCell="W1" sqref="W1"/>
      <selection pane="bottomLeft" activeCell="A7" sqref="A7"/>
      <selection pane="bottomRight" activeCell="CZ2" sqref="CZ2:CZ4"/>
    </sheetView>
  </sheetViews>
  <sheetFormatPr baseColWidth="10" defaultColWidth="10.85546875" defaultRowHeight="11.25"/>
  <cols>
    <col min="1" max="1" width="4.42578125" style="694" customWidth="1"/>
    <col min="2" max="2" width="6" style="694" customWidth="1"/>
    <col min="3" max="3" width="5.5703125" style="695" customWidth="1"/>
    <col min="4" max="4" width="20.5703125" style="697" customWidth="1"/>
    <col min="5" max="5" width="15.7109375" style="697" customWidth="1"/>
    <col min="6" max="6" width="9.5703125" style="697" bestFit="1" customWidth="1"/>
    <col min="7" max="7" width="9.5703125" style="751" hidden="1" customWidth="1"/>
    <col min="8" max="10" width="2.7109375" style="751" hidden="1" customWidth="1"/>
    <col min="11" max="11" width="6.140625" style="752" hidden="1" customWidth="1"/>
    <col min="12" max="12" width="7" style="752" hidden="1" customWidth="1"/>
    <col min="13" max="15" width="2.7109375" style="752" hidden="1" customWidth="1"/>
    <col min="16" max="16" width="6.140625" style="752" hidden="1" customWidth="1"/>
    <col min="17" max="17" width="7.28515625" style="752" hidden="1" customWidth="1"/>
    <col min="18" max="18" width="6.140625" style="753" hidden="1" customWidth="1"/>
    <col min="19" max="19" width="7.28515625" style="753" hidden="1" customWidth="1"/>
    <col min="20" max="20" width="6.140625" style="753" hidden="1" customWidth="1"/>
    <col min="21" max="22" width="4" style="753" hidden="1" customWidth="1"/>
    <col min="23" max="23" width="9.5703125" style="753" bestFit="1" customWidth="1"/>
    <col min="24" max="26" width="2.7109375" style="753" hidden="1" customWidth="1"/>
    <col min="27" max="27" width="6.140625" style="754" hidden="1" customWidth="1"/>
    <col min="28" max="28" width="7" style="754" bestFit="1" customWidth="1"/>
    <col min="29" max="31" width="2.7109375" style="754" hidden="1" customWidth="1"/>
    <col min="32" max="32" width="6.140625" style="754" hidden="1" customWidth="1"/>
    <col min="33" max="33" width="7.28515625" style="754" bestFit="1" customWidth="1"/>
    <col min="34" max="34" width="6.140625" style="753" bestFit="1" customWidth="1"/>
    <col min="35" max="35" width="7.28515625" style="753" bestFit="1" customWidth="1"/>
    <col min="36" max="36" width="6.140625" style="753" bestFit="1" customWidth="1"/>
    <col min="37" max="38" width="4" style="753" bestFit="1" customWidth="1"/>
    <col min="39" max="39" width="9.5703125" style="753" bestFit="1" customWidth="1"/>
    <col min="40" max="42" width="2.7109375" style="753" hidden="1" customWidth="1"/>
    <col min="43" max="43" width="6.140625" style="753" hidden="1" customWidth="1"/>
    <col min="44" max="44" width="7" style="754" bestFit="1" customWidth="1"/>
    <col min="45" max="47" width="2.7109375" style="754" hidden="1" customWidth="1"/>
    <col min="48" max="48" width="6.140625" style="754" hidden="1" customWidth="1"/>
    <col min="49" max="49" width="7.28515625" style="754" bestFit="1" customWidth="1"/>
    <col min="50" max="50" width="6.140625" style="753" bestFit="1" customWidth="1"/>
    <col min="51" max="51" width="7.28515625" style="753" bestFit="1" customWidth="1"/>
    <col min="52" max="54" width="6.140625" style="753" bestFit="1" customWidth="1"/>
    <col min="55" max="55" width="9.5703125" style="753" bestFit="1" customWidth="1"/>
    <col min="56" max="58" width="2.7109375" style="753" hidden="1" customWidth="1"/>
    <col min="59" max="59" width="7" style="753" hidden="1" customWidth="1"/>
    <col min="60" max="60" width="7" style="754" bestFit="1" customWidth="1"/>
    <col min="61" max="63" width="2.7109375" style="754" hidden="1" customWidth="1"/>
    <col min="64" max="64" width="6.140625" style="755" hidden="1" customWidth="1"/>
    <col min="65" max="65" width="7.28515625" style="754" bestFit="1" customWidth="1"/>
    <col min="66" max="66" width="6.140625" style="753" bestFit="1" customWidth="1"/>
    <col min="67" max="67" width="7.28515625" style="753" bestFit="1" customWidth="1"/>
    <col min="68" max="68" width="6.140625" style="753" bestFit="1" customWidth="1"/>
    <col min="69" max="69" width="6.5703125" style="753" bestFit="1" customWidth="1"/>
    <col min="70" max="70" width="4" style="753" bestFit="1" customWidth="1"/>
    <col min="71" max="71" width="9.5703125" style="753" bestFit="1" customWidth="1"/>
    <col min="72" max="74" width="2.7109375" style="753" hidden="1" customWidth="1"/>
    <col min="75" max="75" width="6.140625" style="753" hidden="1" customWidth="1"/>
    <col min="76" max="76" width="7" style="754" bestFit="1" customWidth="1"/>
    <col min="77" max="79" width="2.7109375" style="754" hidden="1" customWidth="1"/>
    <col min="80" max="80" width="6.140625" style="754" hidden="1" customWidth="1"/>
    <col min="81" max="81" width="7.28515625" style="754" bestFit="1" customWidth="1"/>
    <col min="82" max="82" width="6.140625" style="753" bestFit="1" customWidth="1"/>
    <col min="83" max="83" width="7.28515625" style="753" bestFit="1" customWidth="1"/>
    <col min="84" max="84" width="6.140625" style="753" bestFit="1" customWidth="1"/>
    <col min="85" max="85" width="6.5703125" style="753" bestFit="1" customWidth="1"/>
    <col min="86" max="86" width="4" style="753" bestFit="1" customWidth="1"/>
    <col min="87" max="87" width="9.5703125" style="753" bestFit="1" customWidth="1"/>
    <col min="88" max="90" width="2.7109375" style="753" hidden="1" customWidth="1"/>
    <col min="91" max="91" width="6.140625" style="753" hidden="1" customWidth="1"/>
    <col min="92" max="92" width="7" style="756" bestFit="1" customWidth="1"/>
    <col min="93" max="95" width="2.7109375" style="756" hidden="1" customWidth="1"/>
    <col min="96" max="96" width="6.140625" style="756" hidden="1" customWidth="1"/>
    <col min="97" max="97" width="7.28515625" style="756" bestFit="1" customWidth="1"/>
    <col min="98" max="98" width="6.140625" style="753" bestFit="1" customWidth="1"/>
    <col min="99" max="99" width="7.28515625" style="753" bestFit="1" customWidth="1"/>
    <col min="100" max="100" width="6.140625" style="753" bestFit="1" customWidth="1"/>
    <col min="101" max="101" width="6.5703125" style="753" bestFit="1" customWidth="1"/>
    <col min="102" max="102" width="4" style="753" bestFit="1" customWidth="1"/>
    <col min="103" max="103" width="2.42578125" style="753" hidden="1" customWidth="1"/>
    <col min="104" max="105" width="4" style="753" bestFit="1" customWidth="1"/>
    <col min="106" max="106" width="7" style="753" hidden="1" customWidth="1"/>
    <col min="107" max="107" width="7.28515625" style="695" hidden="1" customWidth="1"/>
    <col min="108" max="108" width="2.28515625" style="695" hidden="1" customWidth="1"/>
    <col min="109" max="109" width="7" style="695" bestFit="1" customWidth="1"/>
    <col min="110" max="110" width="4" style="695" hidden="1" customWidth="1"/>
    <col min="111" max="111" width="5.140625" style="695" hidden="1" customWidth="1"/>
    <col min="112" max="112" width="4.85546875" style="695" bestFit="1" customWidth="1"/>
    <col min="113" max="113" width="5.42578125" style="695" bestFit="1" customWidth="1"/>
    <col min="114" max="114" width="4.85546875" style="758" hidden="1" customWidth="1"/>
    <col min="115" max="115" width="5.140625" style="695" hidden="1" customWidth="1"/>
    <col min="116" max="121" width="4.85546875" style="695" hidden="1" customWidth="1"/>
    <col min="122" max="122" width="8.28515625" style="695" bestFit="1" customWidth="1"/>
    <col min="123" max="123" width="10.85546875" style="696"/>
    <col min="124" max="16384" width="10.85546875" style="695"/>
  </cols>
  <sheetData>
    <row r="1" spans="1:123" s="694" customFormat="1" ht="14.25" customHeight="1" thickBot="1">
      <c r="A1" s="879" t="s">
        <v>2318</v>
      </c>
      <c r="B1" s="880"/>
      <c r="C1" s="880"/>
      <c r="D1" s="880"/>
      <c r="E1" s="445"/>
      <c r="F1" s="7"/>
      <c r="G1" s="547" t="s">
        <v>0</v>
      </c>
      <c r="H1" s="892"/>
      <c r="I1" s="892"/>
      <c r="J1" s="892"/>
      <c r="K1" s="184"/>
      <c r="L1" s="185"/>
      <c r="M1" s="892"/>
      <c r="N1" s="892"/>
      <c r="O1" s="892"/>
      <c r="P1" s="184"/>
      <c r="Q1" s="185"/>
      <c r="R1" s="447"/>
      <c r="S1" s="447"/>
      <c r="T1" s="447"/>
      <c r="U1" s="197" t="s">
        <v>5</v>
      </c>
      <c r="V1" s="917" t="s">
        <v>1</v>
      </c>
      <c r="W1" s="639" t="s">
        <v>3</v>
      </c>
      <c r="X1" s="920"/>
      <c r="Y1" s="920"/>
      <c r="Z1" s="920"/>
      <c r="AA1" s="640"/>
      <c r="AB1" s="641"/>
      <c r="AC1" s="920"/>
      <c r="AD1" s="920"/>
      <c r="AE1" s="920"/>
      <c r="AF1" s="640"/>
      <c r="AG1" s="641"/>
      <c r="AH1" s="641"/>
      <c r="AI1" s="641"/>
      <c r="AJ1" s="641"/>
      <c r="AK1" s="197" t="s">
        <v>5</v>
      </c>
      <c r="AL1" s="917" t="s">
        <v>1</v>
      </c>
      <c r="AM1" s="190" t="s">
        <v>2</v>
      </c>
      <c r="AN1" s="689"/>
      <c r="AO1" s="689"/>
      <c r="AP1" s="689"/>
      <c r="AQ1" s="690"/>
      <c r="AR1" s="691"/>
      <c r="AS1" s="921"/>
      <c r="AT1" s="921"/>
      <c r="AU1" s="921"/>
      <c r="AV1" s="690"/>
      <c r="AW1" s="691"/>
      <c r="AX1" s="691"/>
      <c r="AY1" s="691"/>
      <c r="AZ1" s="691"/>
      <c r="BA1" s="197" t="s">
        <v>5</v>
      </c>
      <c r="BB1" s="917" t="s">
        <v>1</v>
      </c>
      <c r="BC1" s="648" t="s">
        <v>4</v>
      </c>
      <c r="BD1" s="892"/>
      <c r="BE1" s="892"/>
      <c r="BF1" s="892"/>
      <c r="BG1" s="195"/>
      <c r="BH1" s="655"/>
      <c r="BI1" s="892"/>
      <c r="BJ1" s="892"/>
      <c r="BK1" s="892"/>
      <c r="BL1" s="303"/>
      <c r="BM1" s="655"/>
      <c r="BN1" s="651"/>
      <c r="BO1" s="651"/>
      <c r="BP1" s="652"/>
      <c r="BQ1" s="197" t="s">
        <v>5</v>
      </c>
      <c r="BR1" s="917" t="s">
        <v>1</v>
      </c>
      <c r="BS1" s="656" t="s">
        <v>6</v>
      </c>
      <c r="BT1" s="891"/>
      <c r="BU1" s="891"/>
      <c r="BV1" s="891"/>
      <c r="BW1" s="199"/>
      <c r="BX1" s="663"/>
      <c r="BY1" s="891"/>
      <c r="BZ1" s="891"/>
      <c r="CA1" s="891"/>
      <c r="CB1" s="199"/>
      <c r="CC1" s="663"/>
      <c r="CD1" s="658"/>
      <c r="CE1" s="658"/>
      <c r="CF1" s="659"/>
      <c r="CG1" s="197" t="s">
        <v>5</v>
      </c>
      <c r="CH1" s="917" t="s">
        <v>1</v>
      </c>
      <c r="CI1" s="201" t="s">
        <v>0</v>
      </c>
      <c r="CJ1" s="910"/>
      <c r="CK1" s="910"/>
      <c r="CL1" s="910"/>
      <c r="CM1" s="202"/>
      <c r="CN1" s="203"/>
      <c r="CO1" s="910"/>
      <c r="CP1" s="910"/>
      <c r="CQ1" s="910"/>
      <c r="CR1" s="202"/>
      <c r="CS1" s="203"/>
      <c r="CT1" s="477"/>
      <c r="CU1" s="477"/>
      <c r="CV1" s="478"/>
      <c r="CW1" s="197" t="s">
        <v>5</v>
      </c>
      <c r="CX1" s="917" t="s">
        <v>1</v>
      </c>
      <c r="CY1" s="692"/>
      <c r="CZ1" s="205"/>
      <c r="DA1" s="205"/>
      <c r="DB1" s="684"/>
      <c r="DC1" s="685"/>
      <c r="DD1" s="206"/>
      <c r="DE1" s="7"/>
      <c r="DF1" s="901"/>
      <c r="DG1" s="902"/>
      <c r="DH1" s="7" t="s">
        <v>7</v>
      </c>
      <c r="DI1" s="7" t="s">
        <v>7</v>
      </c>
      <c r="DJ1" s="903" t="s">
        <v>7</v>
      </c>
      <c r="DK1" s="904"/>
      <c r="DL1" s="904"/>
      <c r="DM1" s="904"/>
      <c r="DN1" s="904"/>
      <c r="DO1" s="904"/>
      <c r="DP1" s="904"/>
      <c r="DQ1" s="905"/>
      <c r="DR1" s="7"/>
      <c r="DS1" s="693"/>
    </row>
    <row r="2" spans="1:123" ht="12.75" customHeight="1">
      <c r="A2" s="546" t="s">
        <v>8</v>
      </c>
      <c r="B2" s="526"/>
      <c r="C2" s="526"/>
      <c r="D2" s="526"/>
      <c r="E2" s="527"/>
      <c r="F2" s="681"/>
      <c r="G2" s="547" t="s">
        <v>9</v>
      </c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30"/>
      <c r="U2" s="871" t="s">
        <v>5</v>
      </c>
      <c r="V2" s="918"/>
      <c r="W2" s="642" t="s">
        <v>9</v>
      </c>
      <c r="X2" s="643"/>
      <c r="Y2" s="643"/>
      <c r="Z2" s="643"/>
      <c r="AA2" s="643"/>
      <c r="AB2" s="643"/>
      <c r="AC2" s="643"/>
      <c r="AD2" s="643"/>
      <c r="AE2" s="643"/>
      <c r="AF2" s="643"/>
      <c r="AG2" s="643"/>
      <c r="AH2" s="643"/>
      <c r="AI2" s="643"/>
      <c r="AJ2" s="644"/>
      <c r="AK2" s="871" t="s">
        <v>5</v>
      </c>
      <c r="AL2" s="918"/>
      <c r="AM2" s="511" t="s">
        <v>10</v>
      </c>
      <c r="AN2" s="512"/>
      <c r="AO2" s="512"/>
      <c r="AP2" s="512"/>
      <c r="AQ2" s="512"/>
      <c r="AR2" s="512"/>
      <c r="AS2" s="512"/>
      <c r="AT2" s="512"/>
      <c r="AU2" s="512"/>
      <c r="AV2" s="512"/>
      <c r="AW2" s="512"/>
      <c r="AX2" s="512"/>
      <c r="AY2" s="512"/>
      <c r="AZ2" s="513"/>
      <c r="BA2" s="871" t="s">
        <v>5</v>
      </c>
      <c r="BB2" s="918"/>
      <c r="BC2" s="649" t="s">
        <v>11</v>
      </c>
      <c r="BD2" s="651"/>
      <c r="BE2" s="651"/>
      <c r="BF2" s="651"/>
      <c r="BG2" s="651"/>
      <c r="BH2" s="651"/>
      <c r="BI2" s="651"/>
      <c r="BJ2" s="651"/>
      <c r="BK2" s="651"/>
      <c r="BL2" s="651"/>
      <c r="BM2" s="651"/>
      <c r="BN2" s="651"/>
      <c r="BO2" s="651"/>
      <c r="BP2" s="652"/>
      <c r="BQ2" s="871" t="s">
        <v>5</v>
      </c>
      <c r="BR2" s="918"/>
      <c r="BS2" s="657" t="s">
        <v>12</v>
      </c>
      <c r="BT2" s="658"/>
      <c r="BU2" s="658"/>
      <c r="BV2" s="658"/>
      <c r="BW2" s="658"/>
      <c r="BX2" s="658"/>
      <c r="BY2" s="658"/>
      <c r="BZ2" s="658"/>
      <c r="CA2" s="658"/>
      <c r="CB2" s="658"/>
      <c r="CC2" s="658"/>
      <c r="CD2" s="658"/>
      <c r="CE2" s="658"/>
      <c r="CF2" s="659"/>
      <c r="CG2" s="871" t="s">
        <v>5</v>
      </c>
      <c r="CH2" s="918"/>
      <c r="CI2" s="476" t="s">
        <v>13</v>
      </c>
      <c r="CJ2" s="477"/>
      <c r="CK2" s="477"/>
      <c r="CL2" s="477"/>
      <c r="CM2" s="477"/>
      <c r="CN2" s="477"/>
      <c r="CO2" s="477"/>
      <c r="CP2" s="477"/>
      <c r="CQ2" s="477"/>
      <c r="CR2" s="477"/>
      <c r="CS2" s="477"/>
      <c r="CT2" s="477"/>
      <c r="CU2" s="477"/>
      <c r="CV2" s="478"/>
      <c r="CW2" s="871" t="s">
        <v>5</v>
      </c>
      <c r="CX2" s="918"/>
      <c r="CY2" s="692"/>
      <c r="CZ2" s="906" t="s">
        <v>15</v>
      </c>
      <c r="DA2" s="908" t="s">
        <v>16</v>
      </c>
      <c r="DB2" s="4" t="s">
        <v>7</v>
      </c>
      <c r="DC2" s="5"/>
      <c r="DD2" s="6"/>
      <c r="DE2" s="7" t="s">
        <v>7</v>
      </c>
      <c r="DF2" s="7"/>
      <c r="DG2" s="7"/>
      <c r="DH2" s="7" t="s">
        <v>7</v>
      </c>
      <c r="DI2" s="7" t="s">
        <v>7</v>
      </c>
      <c r="DJ2" s="8" t="s">
        <v>7</v>
      </c>
      <c r="DK2" s="7" t="s">
        <v>7</v>
      </c>
      <c r="DL2" s="4" t="s">
        <v>17</v>
      </c>
      <c r="DM2" s="4" t="s">
        <v>18</v>
      </c>
      <c r="DN2" s="4" t="s">
        <v>19</v>
      </c>
      <c r="DO2" s="4" t="s">
        <v>20</v>
      </c>
      <c r="DP2" s="4" t="s">
        <v>21</v>
      </c>
      <c r="DQ2" s="695" t="s">
        <v>22</v>
      </c>
      <c r="DR2" s="7"/>
    </row>
    <row r="3" spans="1:123">
      <c r="A3" s="681"/>
      <c r="B3" s="7"/>
      <c r="C3" s="681" t="s">
        <v>23</v>
      </c>
      <c r="E3" s="7"/>
      <c r="F3" s="7"/>
      <c r="G3" s="498">
        <v>40</v>
      </c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500"/>
      <c r="U3" s="872"/>
      <c r="V3" s="918"/>
      <c r="W3" s="645">
        <v>30</v>
      </c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7"/>
      <c r="AK3" s="872"/>
      <c r="AL3" s="918"/>
      <c r="AM3" s="489">
        <v>30</v>
      </c>
      <c r="AN3" s="490"/>
      <c r="AO3" s="490"/>
      <c r="AP3" s="490"/>
      <c r="AQ3" s="490"/>
      <c r="AR3" s="490"/>
      <c r="AS3" s="490"/>
      <c r="AT3" s="490"/>
      <c r="AU3" s="490"/>
      <c r="AV3" s="490"/>
      <c r="AW3" s="490"/>
      <c r="AX3" s="490"/>
      <c r="AY3" s="490"/>
      <c r="AZ3" s="491"/>
      <c r="BA3" s="872"/>
      <c r="BB3" s="918"/>
      <c r="BC3" s="650">
        <v>20</v>
      </c>
      <c r="BD3" s="653"/>
      <c r="BE3" s="653"/>
      <c r="BF3" s="653"/>
      <c r="BG3" s="653"/>
      <c r="BH3" s="653"/>
      <c r="BI3" s="653"/>
      <c r="BJ3" s="653"/>
      <c r="BK3" s="653"/>
      <c r="BL3" s="653"/>
      <c r="BM3" s="653"/>
      <c r="BN3" s="653"/>
      <c r="BO3" s="653"/>
      <c r="BP3" s="654"/>
      <c r="BQ3" s="872"/>
      <c r="BR3" s="918"/>
      <c r="BS3" s="660">
        <v>20</v>
      </c>
      <c r="BT3" s="661"/>
      <c r="BU3" s="661"/>
      <c r="BV3" s="661"/>
      <c r="BW3" s="661"/>
      <c r="BX3" s="661"/>
      <c r="BY3" s="661"/>
      <c r="BZ3" s="661"/>
      <c r="CA3" s="661"/>
      <c r="CB3" s="661"/>
      <c r="CC3" s="661"/>
      <c r="CD3" s="661"/>
      <c r="CE3" s="661"/>
      <c r="CF3" s="662"/>
      <c r="CG3" s="872"/>
      <c r="CH3" s="918"/>
      <c r="CI3" s="498">
        <v>20</v>
      </c>
      <c r="CJ3" s="499"/>
      <c r="CK3" s="499"/>
      <c r="CL3" s="499"/>
      <c r="CM3" s="499"/>
      <c r="CN3" s="499"/>
      <c r="CO3" s="499"/>
      <c r="CP3" s="499"/>
      <c r="CQ3" s="499"/>
      <c r="CR3" s="499"/>
      <c r="CS3" s="499"/>
      <c r="CT3" s="499"/>
      <c r="CU3" s="499"/>
      <c r="CV3" s="500"/>
      <c r="CW3" s="872"/>
      <c r="CX3" s="918"/>
      <c r="CY3" s="692"/>
      <c r="CZ3" s="906"/>
      <c r="DA3" s="908"/>
      <c r="DB3" s="681"/>
      <c r="DC3" s="681"/>
      <c r="DD3" s="6"/>
      <c r="DE3" s="681"/>
      <c r="DF3" s="681"/>
      <c r="DG3" s="681"/>
      <c r="DH3" s="13"/>
      <c r="DI3" s="681"/>
      <c r="DJ3" s="681"/>
      <c r="DK3" s="681"/>
      <c r="DL3" s="4"/>
      <c r="DM3" s="18">
        <v>2.0868055555555556E-2</v>
      </c>
      <c r="DN3" s="18">
        <v>1.3981481481481482E-2</v>
      </c>
      <c r="DR3" s="4"/>
    </row>
    <row r="4" spans="1:123" ht="65.25" customHeight="1">
      <c r="A4" s="209" t="s">
        <v>24</v>
      </c>
      <c r="B4" s="20" t="s">
        <v>25</v>
      </c>
      <c r="C4" s="21" t="s">
        <v>26</v>
      </c>
      <c r="D4" s="22" t="s">
        <v>27</v>
      </c>
      <c r="E4" s="22" t="s">
        <v>28</v>
      </c>
      <c r="F4" s="23" t="s">
        <v>29</v>
      </c>
      <c r="G4" s="281" t="s">
        <v>30</v>
      </c>
      <c r="H4" s="25"/>
      <c r="I4" s="25"/>
      <c r="J4" s="25"/>
      <c r="K4" s="26" t="s">
        <v>31</v>
      </c>
      <c r="L4" s="27" t="s">
        <v>32</v>
      </c>
      <c r="M4" s="27"/>
      <c r="N4" s="27"/>
      <c r="O4" s="27"/>
      <c r="P4" s="28" t="s">
        <v>33</v>
      </c>
      <c r="Q4" s="27" t="s">
        <v>34</v>
      </c>
      <c r="R4" s="29" t="s">
        <v>35</v>
      </c>
      <c r="S4" s="29" t="s">
        <v>36</v>
      </c>
      <c r="T4" s="29" t="s">
        <v>37</v>
      </c>
      <c r="U4" s="873"/>
      <c r="V4" s="919"/>
      <c r="W4" s="30" t="s">
        <v>30</v>
      </c>
      <c r="X4" s="30"/>
      <c r="Y4" s="30"/>
      <c r="Z4" s="30"/>
      <c r="AA4" s="26" t="s">
        <v>31</v>
      </c>
      <c r="AB4" s="27" t="s">
        <v>32</v>
      </c>
      <c r="AC4" s="27"/>
      <c r="AD4" s="27"/>
      <c r="AE4" s="27"/>
      <c r="AF4" s="28" t="s">
        <v>33</v>
      </c>
      <c r="AG4" s="27" t="s">
        <v>34</v>
      </c>
      <c r="AH4" s="29" t="s">
        <v>35</v>
      </c>
      <c r="AI4" s="29" t="s">
        <v>36</v>
      </c>
      <c r="AJ4" s="29" t="s">
        <v>37</v>
      </c>
      <c r="AK4" s="873"/>
      <c r="AL4" s="919"/>
      <c r="AM4" s="30" t="s">
        <v>30</v>
      </c>
      <c r="AN4" s="31"/>
      <c r="AO4" s="31"/>
      <c r="AP4" s="31"/>
      <c r="AQ4" s="32" t="s">
        <v>31</v>
      </c>
      <c r="AR4" s="33" t="s">
        <v>32</v>
      </c>
      <c r="AS4" s="33"/>
      <c r="AT4" s="33"/>
      <c r="AU4" s="33"/>
      <c r="AV4" s="34" t="s">
        <v>33</v>
      </c>
      <c r="AW4" s="33" t="s">
        <v>34</v>
      </c>
      <c r="AX4" s="31" t="s">
        <v>35</v>
      </c>
      <c r="AY4" s="31" t="s">
        <v>36</v>
      </c>
      <c r="AZ4" s="31" t="s">
        <v>37</v>
      </c>
      <c r="BA4" s="873"/>
      <c r="BB4" s="919"/>
      <c r="BC4" s="30" t="s">
        <v>30</v>
      </c>
      <c r="BD4" s="30"/>
      <c r="BE4" s="30"/>
      <c r="BF4" s="30"/>
      <c r="BG4" s="35" t="s">
        <v>31</v>
      </c>
      <c r="BH4" s="27" t="s">
        <v>32</v>
      </c>
      <c r="BI4" s="27"/>
      <c r="BJ4" s="27"/>
      <c r="BK4" s="27"/>
      <c r="BL4" s="304" t="s">
        <v>33</v>
      </c>
      <c r="BM4" s="27" t="s">
        <v>34</v>
      </c>
      <c r="BN4" s="29" t="s">
        <v>35</v>
      </c>
      <c r="BO4" s="29" t="s">
        <v>36</v>
      </c>
      <c r="BP4" s="29" t="s">
        <v>37</v>
      </c>
      <c r="BQ4" s="873"/>
      <c r="BR4" s="919"/>
      <c r="BS4" s="30" t="s">
        <v>30</v>
      </c>
      <c r="BT4" s="30"/>
      <c r="BU4" s="30"/>
      <c r="BV4" s="30"/>
      <c r="BW4" s="35" t="s">
        <v>31</v>
      </c>
      <c r="BX4" s="27" t="s">
        <v>32</v>
      </c>
      <c r="BY4" s="27"/>
      <c r="BZ4" s="27"/>
      <c r="CA4" s="27"/>
      <c r="CB4" s="28" t="s">
        <v>33</v>
      </c>
      <c r="CC4" s="27" t="s">
        <v>34</v>
      </c>
      <c r="CD4" s="29" t="s">
        <v>35</v>
      </c>
      <c r="CE4" s="29" t="s">
        <v>36</v>
      </c>
      <c r="CF4" s="29" t="s">
        <v>37</v>
      </c>
      <c r="CG4" s="873"/>
      <c r="CH4" s="919"/>
      <c r="CI4" s="30" t="s">
        <v>30</v>
      </c>
      <c r="CJ4" s="30"/>
      <c r="CK4" s="30"/>
      <c r="CL4" s="30"/>
      <c r="CM4" s="35" t="s">
        <v>31</v>
      </c>
      <c r="CN4" s="27" t="s">
        <v>32</v>
      </c>
      <c r="CO4" s="27"/>
      <c r="CP4" s="27"/>
      <c r="CQ4" s="27"/>
      <c r="CR4" s="28" t="s">
        <v>33</v>
      </c>
      <c r="CS4" s="36" t="s">
        <v>34</v>
      </c>
      <c r="CT4" s="29" t="s">
        <v>35</v>
      </c>
      <c r="CU4" s="29" t="s">
        <v>36</v>
      </c>
      <c r="CV4" s="29" t="s">
        <v>37</v>
      </c>
      <c r="CW4" s="873"/>
      <c r="CX4" s="919"/>
      <c r="CY4" s="692"/>
      <c r="CZ4" s="907"/>
      <c r="DA4" s="909"/>
      <c r="DB4" s="29" t="s">
        <v>38</v>
      </c>
      <c r="DC4" s="29" t="s">
        <v>39</v>
      </c>
      <c r="DD4" s="6"/>
      <c r="DE4" s="21" t="s">
        <v>40</v>
      </c>
      <c r="DF4" s="37" t="s">
        <v>41</v>
      </c>
      <c r="DG4" s="37" t="s">
        <v>42</v>
      </c>
      <c r="DH4" s="38" t="s">
        <v>43</v>
      </c>
      <c r="DI4" s="37" t="s">
        <v>44</v>
      </c>
      <c r="DJ4" s="37" t="s">
        <v>45</v>
      </c>
      <c r="DK4" s="37" t="s">
        <v>46</v>
      </c>
      <c r="DL4" s="4"/>
      <c r="DM4" s="4"/>
      <c r="DN4" s="4"/>
      <c r="DO4" s="4"/>
      <c r="DP4" s="4"/>
      <c r="DQ4" s="4"/>
      <c r="DR4" s="210" t="s">
        <v>47</v>
      </c>
    </row>
    <row r="5" spans="1:123" hidden="1">
      <c r="A5" s="39" t="s">
        <v>7</v>
      </c>
      <c r="B5" s="39">
        <v>160</v>
      </c>
      <c r="C5" s="567" t="s">
        <v>48</v>
      </c>
      <c r="D5" s="516"/>
      <c r="E5" s="516"/>
      <c r="F5" s="517"/>
      <c r="G5" s="698"/>
      <c r="H5" s="698"/>
      <c r="I5" s="698"/>
      <c r="J5" s="698"/>
      <c r="K5" s="698"/>
      <c r="L5" s="698"/>
      <c r="M5" s="698"/>
      <c r="N5" s="698"/>
      <c r="O5" s="698"/>
      <c r="P5" s="698"/>
      <c r="Q5" s="698"/>
      <c r="R5" s="698"/>
      <c r="S5" s="698"/>
      <c r="T5" s="698"/>
      <c r="U5" s="698"/>
      <c r="V5" s="698"/>
      <c r="W5" s="698"/>
      <c r="X5" s="698"/>
      <c r="Y5" s="698"/>
      <c r="Z5" s="698"/>
      <c r="AA5" s="698"/>
      <c r="AB5" s="698"/>
      <c r="AC5" s="698"/>
      <c r="AD5" s="698"/>
      <c r="AE5" s="698"/>
      <c r="AF5" s="698"/>
      <c r="AG5" s="698"/>
      <c r="AH5" s="698"/>
      <c r="AI5" s="698"/>
      <c r="AJ5" s="698"/>
      <c r="AK5" s="698"/>
      <c r="AL5" s="698"/>
      <c r="AM5" s="698"/>
      <c r="AN5" s="698"/>
      <c r="AO5" s="698"/>
      <c r="AP5" s="698"/>
      <c r="AQ5" s="698"/>
      <c r="AR5" s="698"/>
      <c r="AS5" s="698"/>
      <c r="AT5" s="698"/>
      <c r="AU5" s="698"/>
      <c r="AV5" s="698"/>
      <c r="AW5" s="698"/>
      <c r="AX5" s="698"/>
      <c r="AY5" s="698"/>
      <c r="AZ5" s="698"/>
      <c r="BA5" s="698"/>
      <c r="BB5" s="698"/>
      <c r="BC5" s="698"/>
      <c r="BD5" s="698"/>
      <c r="BE5" s="698"/>
      <c r="BF5" s="698"/>
      <c r="BG5" s="698"/>
      <c r="BH5" s="698"/>
      <c r="BI5" s="698"/>
      <c r="BJ5" s="698"/>
      <c r="BK5" s="698"/>
      <c r="BL5" s="699"/>
      <c r="BM5" s="698"/>
      <c r="BN5" s="698"/>
      <c r="BO5" s="698"/>
      <c r="BP5" s="698"/>
      <c r="BQ5" s="698"/>
      <c r="BR5" s="698"/>
      <c r="BS5" s="698"/>
      <c r="BT5" s="698"/>
      <c r="BU5" s="698"/>
      <c r="BV5" s="698"/>
      <c r="BW5" s="698"/>
      <c r="BX5" s="698"/>
      <c r="BY5" s="698"/>
      <c r="BZ5" s="698"/>
      <c r="CA5" s="698"/>
      <c r="CB5" s="698"/>
      <c r="CC5" s="698"/>
      <c r="CD5" s="698"/>
      <c r="CE5" s="698"/>
      <c r="CF5" s="698"/>
      <c r="CG5" s="698"/>
      <c r="CH5" s="698"/>
      <c r="CI5" s="698"/>
      <c r="CJ5" s="698"/>
      <c r="CK5" s="698"/>
      <c r="CL5" s="698"/>
      <c r="CM5" s="698"/>
      <c r="CN5" s="698"/>
      <c r="CO5" s="698"/>
      <c r="CP5" s="698"/>
      <c r="CQ5" s="698"/>
      <c r="CR5" s="698"/>
      <c r="CS5" s="698"/>
      <c r="CT5" s="698"/>
      <c r="CU5" s="698"/>
      <c r="CV5" s="698"/>
      <c r="CW5" s="698"/>
      <c r="CX5" s="698"/>
      <c r="CY5" s="698"/>
      <c r="CZ5" s="698"/>
      <c r="DA5" s="698"/>
      <c r="DB5" s="698"/>
      <c r="DC5" s="39">
        <v>160</v>
      </c>
      <c r="DD5" s="40"/>
      <c r="DE5" s="41" t="s">
        <v>991</v>
      </c>
      <c r="DF5" s="698"/>
      <c r="DG5" s="698"/>
      <c r="DH5" s="698"/>
      <c r="DI5" s="698"/>
      <c r="DJ5" s="698"/>
      <c r="DK5" s="698"/>
      <c r="DL5" s="698"/>
      <c r="DM5" s="698"/>
      <c r="DN5" s="698"/>
      <c r="DO5" s="698"/>
      <c r="DP5" s="698"/>
      <c r="DQ5" s="698"/>
      <c r="DR5" s="700"/>
    </row>
    <row r="6" spans="1:123" s="705" customFormat="1" hidden="1">
      <c r="A6" s="212">
        <v>1</v>
      </c>
      <c r="B6" s="43">
        <f>B5</f>
        <v>160</v>
      </c>
      <c r="C6" s="44">
        <v>12</v>
      </c>
      <c r="D6" s="45" t="s">
        <v>239</v>
      </c>
      <c r="E6" s="45" t="s">
        <v>1196</v>
      </c>
      <c r="F6" s="44"/>
      <c r="G6" s="46">
        <v>0.16666666666666666</v>
      </c>
      <c r="H6" s="47" t="str">
        <f>LEFT(K6,2)</f>
        <v>06</v>
      </c>
      <c r="I6" s="47" t="str">
        <f>MID(K6,3,2)</f>
        <v>30</v>
      </c>
      <c r="J6" s="47" t="str">
        <f>RIGHT(K6,2)</f>
        <v>00</v>
      </c>
      <c r="K6" s="701" t="s">
        <v>1334</v>
      </c>
      <c r="L6" s="49" t="str">
        <f>CONCATENATE(H6&amp;":"&amp;I6&amp;":"&amp;J6)</f>
        <v>06:30:00</v>
      </c>
      <c r="M6" s="47" t="str">
        <f>LEFT(P6,2)</f>
        <v>06</v>
      </c>
      <c r="N6" s="47" t="str">
        <f>MID(P6,3,2)</f>
        <v>36</v>
      </c>
      <c r="O6" s="47" t="str">
        <f>RIGHT(P6,2)</f>
        <v>00</v>
      </c>
      <c r="P6" s="701" t="s">
        <v>1335</v>
      </c>
      <c r="Q6" s="49" t="str">
        <f>CONCATENATE(M6&amp;":"&amp;N6&amp;":"&amp;O6)</f>
        <v>06:36:00</v>
      </c>
      <c r="R6" s="50">
        <f>L6-G6</f>
        <v>0.10416666666666666</v>
      </c>
      <c r="S6" s="51">
        <f>Q6-L6</f>
        <v>4.1666666666666519E-3</v>
      </c>
      <c r="T6" s="50">
        <f>Q6-L6+R6</f>
        <v>0.10833333333333331</v>
      </c>
      <c r="U6" s="52">
        <f>$G$3/(MINUTE(R6)/60+HOUR(R6)+SECOND(R6)/3600)</f>
        <v>16</v>
      </c>
      <c r="V6" s="52">
        <f>$G$3/(MINUTE(T6)/60+HOUR(T6)+SECOND(T6)/3600)</f>
        <v>15.384615384615383</v>
      </c>
      <c r="W6" s="106">
        <f>Q6+"0:40"</f>
        <v>0.30277777777777776</v>
      </c>
      <c r="X6" s="47" t="str">
        <f>LEFT(AA6,2)</f>
        <v>09</v>
      </c>
      <c r="Y6" s="47" t="str">
        <f>MID(AA6,3,2)</f>
        <v>12</v>
      </c>
      <c r="Z6" s="47" t="str">
        <f>RIGHT(AA6,2)</f>
        <v>31</v>
      </c>
      <c r="AA6" s="701" t="s">
        <v>1336</v>
      </c>
      <c r="AB6" s="49" t="str">
        <f>CONCATENATE(X6&amp;":"&amp;Y6&amp;":"&amp;Z6)</f>
        <v>09:12:31</v>
      </c>
      <c r="AC6" s="47" t="str">
        <f>LEFT(AF6,2)</f>
        <v>09</v>
      </c>
      <c r="AD6" s="47" t="str">
        <f>MID(AF6,3,2)</f>
        <v>14</v>
      </c>
      <c r="AE6" s="47" t="str">
        <f>RIGHT(AF6,2)</f>
        <v>49</v>
      </c>
      <c r="AF6" s="701" t="s">
        <v>1337</v>
      </c>
      <c r="AG6" s="49" t="str">
        <f>CONCATENATE(AC6&amp;":"&amp;AD6&amp;":"&amp;AE6)</f>
        <v>09:14:49</v>
      </c>
      <c r="AH6" s="50">
        <f>AB6-W6</f>
        <v>8.0914351851851862E-2</v>
      </c>
      <c r="AI6" s="51">
        <f>AG6-AB6</f>
        <v>1.5972222222222499E-3</v>
      </c>
      <c r="AJ6" s="50">
        <f>AG6-AB6+AH6</f>
        <v>8.2511574074074112E-2</v>
      </c>
      <c r="AK6" s="52">
        <f>$W$3/(MINUTE(AH6)/60+HOUR(AH6)+SECOND(AH6)/3600)</f>
        <v>15.448433700472036</v>
      </c>
      <c r="AL6" s="52">
        <f>$W$3/(MINUTE(AJ6)/60+HOUR(AJ6)+SECOND(AJ6)/3600)</f>
        <v>15.149389816243513</v>
      </c>
      <c r="AM6" s="106">
        <f>AG6+"0:30"</f>
        <v>0.40612268518518518</v>
      </c>
      <c r="AN6" s="47" t="str">
        <f>LEFT(AQ6,2)</f>
        <v>12</v>
      </c>
      <c r="AO6" s="47" t="str">
        <f>MID(AQ6,3,2)</f>
        <v>01</v>
      </c>
      <c r="AP6" s="47" t="str">
        <f>RIGHT(AQ6,2)</f>
        <v>51</v>
      </c>
      <c r="AQ6" s="701" t="s">
        <v>1338</v>
      </c>
      <c r="AR6" s="49" t="str">
        <f>CONCATENATE(AN6&amp;":"&amp;AO6&amp;":"&amp;AP6)</f>
        <v>12:01:51</v>
      </c>
      <c r="AS6" s="47" t="str">
        <f>LEFT(AV6,2)</f>
        <v>12</v>
      </c>
      <c r="AT6" s="47" t="str">
        <f>MID(AV6,3,2)</f>
        <v>05</v>
      </c>
      <c r="AU6" s="47" t="str">
        <f>RIGHT(AV6,2)</f>
        <v>55</v>
      </c>
      <c r="AV6" s="702">
        <v>120555</v>
      </c>
      <c r="AW6" s="49" t="str">
        <f>CONCATENATE(AS6&amp;":"&amp;AT6&amp;":"&amp;AU6)</f>
        <v>12:05:55</v>
      </c>
      <c r="AX6" s="50">
        <f>AR6-AM6</f>
        <v>9.5162037037037017E-2</v>
      </c>
      <c r="AY6" s="51">
        <f>AW6-AR6</f>
        <v>2.8240740740741455E-3</v>
      </c>
      <c r="AZ6" s="50">
        <f>AW6-AR6+AX6</f>
        <v>9.7986111111111163E-2</v>
      </c>
      <c r="BA6" s="52">
        <f>$AM$3/(MINUTE(AX6)/60+HOUR(AX6)+SECOND(AX6)/3600)</f>
        <v>13.135490148382388</v>
      </c>
      <c r="BB6" s="52">
        <f>$AM$3/(MINUTE(AZ6)/60+HOUR(AZ6)+SECOND(AZ6)/3600)</f>
        <v>12.756909992912828</v>
      </c>
      <c r="BC6" s="106">
        <f>AW6+"0:30"</f>
        <v>0.52494212962962972</v>
      </c>
      <c r="BD6" s="47" t="str">
        <f>LEFT(BG6,2)</f>
        <v>13</v>
      </c>
      <c r="BE6" s="47" t="str">
        <f>MID(BG6,3,2)</f>
        <v>48</v>
      </c>
      <c r="BF6" s="47" t="str">
        <f>RIGHT(BG6,2)</f>
        <v>19</v>
      </c>
      <c r="BG6" s="702">
        <v>134819</v>
      </c>
      <c r="BH6" s="326" t="str">
        <f>CONCATENATE(BD6&amp;":"&amp;BE6&amp;":"&amp;BF6)</f>
        <v>13:48:19</v>
      </c>
      <c r="BI6" s="327" t="str">
        <f>LEFT(BL6,2)</f>
        <v>13</v>
      </c>
      <c r="BJ6" s="327" t="str">
        <f>MID(BL6,3,2)</f>
        <v>53</v>
      </c>
      <c r="BK6" s="327" t="str">
        <f>RIGHT(BL6,2)</f>
        <v>16</v>
      </c>
      <c r="BL6" s="702">
        <v>135316</v>
      </c>
      <c r="BM6" s="49" t="str">
        <f>CONCATENATE(BI6&amp;":"&amp;BJ6&amp;":"&amp;BK6)</f>
        <v>13:53:16</v>
      </c>
      <c r="BN6" s="55">
        <f>BH6-BC6</f>
        <v>5.0277777777777755E-2</v>
      </c>
      <c r="BO6" s="51">
        <f>BM6-BH6</f>
        <v>3.4374999999999822E-3</v>
      </c>
      <c r="BP6" s="55">
        <f>BM6-BC6</f>
        <v>5.3715277777777737E-2</v>
      </c>
      <c r="BQ6" s="52">
        <f>$BC$3/(MINUTE(BN6)/60+HOUR(BN6)+SECOND(BN6)/3600)</f>
        <v>16.574585635359117</v>
      </c>
      <c r="BR6" s="52">
        <f>$BC$3/(MINUTE(BP6)/60+HOUR(BP6)+SECOND(BP6)/3600)</f>
        <v>15.513897866839045</v>
      </c>
      <c r="BS6" s="56">
        <f>BM6+"00:30"</f>
        <v>0.59949074074074082</v>
      </c>
      <c r="BT6" s="47" t="str">
        <f>LEFT(BW6,2)</f>
        <v>15</v>
      </c>
      <c r="BU6" s="47" t="str">
        <f>MID(BW6,3,2)</f>
        <v>32</v>
      </c>
      <c r="BV6" s="47" t="str">
        <f>RIGHT(BW6,2)</f>
        <v>28</v>
      </c>
      <c r="BW6" s="703">
        <v>153228</v>
      </c>
      <c r="BX6" s="49" t="str">
        <f>CONCATENATE(BT6&amp;":"&amp;BU6&amp;":"&amp;BV6)</f>
        <v>15:32:28</v>
      </c>
      <c r="BY6" s="47" t="str">
        <f>LEFT(CB6,2)</f>
        <v>15</v>
      </c>
      <c r="BZ6" s="47" t="str">
        <f>MID(CB6,3,2)</f>
        <v>35</v>
      </c>
      <c r="CA6" s="47" t="str">
        <f>RIGHT(CB6,2)</f>
        <v>11</v>
      </c>
      <c r="CB6" s="703">
        <v>153511</v>
      </c>
      <c r="CC6" s="49" t="str">
        <f>CONCATENATE(BY6&amp;":"&amp;BZ6&amp;":"&amp;CA6)</f>
        <v>15:35:11</v>
      </c>
      <c r="CD6" s="55">
        <f>BX6-BS6</f>
        <v>4.8055555555555407E-2</v>
      </c>
      <c r="CE6" s="51">
        <f>CC6-BX6</f>
        <v>1.8865740740741099E-3</v>
      </c>
      <c r="CF6" s="55">
        <f>CC6-BS6</f>
        <v>4.9942129629629517E-2</v>
      </c>
      <c r="CG6" s="52">
        <f>$BS$3/(MINUTE(CD6)/60+HOUR(CD6)+SECOND(CD6)/3600)</f>
        <v>17.341040462427745</v>
      </c>
      <c r="CH6" s="52">
        <f>$BS$3/(MINUTE(CF6)/60+HOUR(CF6)+SECOND(CF6)/3600)</f>
        <v>16.685979142526072</v>
      </c>
      <c r="CI6" s="106">
        <f>CC6+"0:50"</f>
        <v>0.68415509259259255</v>
      </c>
      <c r="CJ6" s="47" t="str">
        <f>LEFT(CM6,2)</f>
        <v>17</v>
      </c>
      <c r="CK6" s="47" t="str">
        <f>MID(CM6,3,2)</f>
        <v>50</v>
      </c>
      <c r="CL6" s="47" t="str">
        <f>RIGHT(CM6,2)</f>
        <v>44</v>
      </c>
      <c r="CM6" s="703">
        <v>175044</v>
      </c>
      <c r="CN6" s="49" t="str">
        <f>CONCATENATE(CJ6&amp;":"&amp;CK6&amp;":"&amp;CL6)</f>
        <v>17:50:44</v>
      </c>
      <c r="CO6" s="47" t="str">
        <f>LEFT(CR6,2)</f>
        <v>17</v>
      </c>
      <c r="CP6" s="47" t="str">
        <f>MID(CR6,3,2)</f>
        <v>54</v>
      </c>
      <c r="CQ6" s="47" t="str">
        <f>RIGHT(CR6,2)</f>
        <v>06</v>
      </c>
      <c r="CR6" s="703">
        <v>175406</v>
      </c>
      <c r="CS6" s="49" t="str">
        <f>CONCATENATE(CO6&amp;":"&amp;CP6&amp;":"&amp;CQ6)</f>
        <v>17:54:06</v>
      </c>
      <c r="CT6" s="55">
        <f>CN6-CI6</f>
        <v>5.9409722222222294E-2</v>
      </c>
      <c r="CU6" s="340">
        <f>CS6-CN6</f>
        <v>2.3379629629629584E-3</v>
      </c>
      <c r="CV6" s="55">
        <f>CS6-CN6+CT6</f>
        <v>6.1747685185185253E-2</v>
      </c>
      <c r="CW6" s="52">
        <f>$CI$3/(MINUTE(CT6)/60+HOUR(CT6)+SECOND(CT6)/3600)</f>
        <v>14.026884862653418</v>
      </c>
      <c r="CX6" s="52">
        <f>$CI$3/(MINUTE(CV6)/60+HOUR(CV6)+SECOND(CV6)/3600)</f>
        <v>13.495782567947515</v>
      </c>
      <c r="CY6" s="58"/>
      <c r="CZ6" s="59">
        <f t="shared" ref="CZ6" si="0">$DC$5/(MINUTE(DC6)/60+HOUR(DC6)+SECOND(DC6)/3600)</f>
        <v>14.752586825120376</v>
      </c>
      <c r="DA6" s="60"/>
      <c r="DB6" s="61">
        <f t="shared" ref="DB6" si="1">R6+AH6+AX6+BN6+CD6+CT6</f>
        <v>0.43798611111111097</v>
      </c>
      <c r="DC6" s="61">
        <f t="shared" ref="DC6" si="2">T6+AJ6+AZ6+BP6+CF6+CT6</f>
        <v>0.4518981481481481</v>
      </c>
      <c r="DD6" s="62"/>
      <c r="DE6" s="63">
        <v>160</v>
      </c>
      <c r="DF6" s="287">
        <f>MINUTE(DB6)/60+HOUR(DB6)+SECOND(DB6)/3600</f>
        <v>10.511666666666667</v>
      </c>
      <c r="DG6" s="287">
        <f>MINUTE(DC6)/60+HOUR(DC6)+SECOND(DC6)/3600</f>
        <v>10.845555555555556</v>
      </c>
      <c r="DH6" s="16">
        <v>200</v>
      </c>
      <c r="DI6" s="16">
        <f>-(SECOND(CN6-$CN$6)/60+MINUTE(CN6-$CN$6)+HOUR(CN6-$CN$6)*60)</f>
        <v>0</v>
      </c>
      <c r="DJ6" s="65">
        <f>IF((DE6+DH6+DI6)&lt;DE6,DE6,DE6+DH6+DI6)</f>
        <v>360</v>
      </c>
      <c r="DK6" s="65">
        <f>IF(CN6&gt;$DE$5,0,DJ6)</f>
        <v>360</v>
      </c>
      <c r="DL6" s="65">
        <f>IF((S6&gt;$DN$3),0,DK6)</f>
        <v>360</v>
      </c>
      <c r="DM6" s="65">
        <f>IF((AI6&gt;$DN$3),0,DK6)</f>
        <v>360</v>
      </c>
      <c r="DN6" s="65">
        <f>IF((AY6&gt;$DN$3),0,DK6)</f>
        <v>360</v>
      </c>
      <c r="DO6" s="65">
        <f>IF((BO6&gt;$DN$3),0,DK6)</f>
        <v>360</v>
      </c>
      <c r="DP6" s="65">
        <f>IF((CE6&gt;$DN$3),0,DK6)</f>
        <v>360</v>
      </c>
      <c r="DQ6" s="65">
        <f>IF((CU6&gt;$DM$3),0,DK6)</f>
        <v>360</v>
      </c>
      <c r="DR6" s="134">
        <f>DL6*DM6*DN6*DO6*DP6*DQ6/DL6/DM6/DN6/DP6/DQ6</f>
        <v>360</v>
      </c>
      <c r="DS6" s="704"/>
    </row>
    <row r="7" spans="1:123" s="711" customFormat="1">
      <c r="A7" s="396"/>
      <c r="B7" s="76">
        <v>120</v>
      </c>
      <c r="C7" s="566" t="s">
        <v>50</v>
      </c>
      <c r="D7" s="683"/>
      <c r="E7" s="683"/>
      <c r="F7" s="518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7"/>
      <c r="AL7" s="707"/>
      <c r="AM7" s="707"/>
      <c r="AN7" s="707"/>
      <c r="AO7" s="707"/>
      <c r="AP7" s="707"/>
      <c r="AQ7" s="707"/>
      <c r="AR7" s="706"/>
      <c r="AS7" s="706"/>
      <c r="AT7" s="706"/>
      <c r="AU7" s="706"/>
      <c r="AV7" s="708"/>
      <c r="AW7" s="706"/>
      <c r="AX7" s="706"/>
      <c r="AY7" s="706"/>
      <c r="AZ7" s="706"/>
      <c r="BA7" s="706"/>
      <c r="BB7" s="706"/>
      <c r="BC7" s="706"/>
      <c r="BD7" s="706"/>
      <c r="BE7" s="706"/>
      <c r="BF7" s="706"/>
      <c r="BG7" s="708"/>
      <c r="BH7" s="708"/>
      <c r="BI7" s="708"/>
      <c r="BJ7" s="708"/>
      <c r="BK7" s="708"/>
      <c r="BL7" s="708"/>
      <c r="BM7" s="706"/>
      <c r="BN7" s="706"/>
      <c r="BO7" s="706"/>
      <c r="BP7" s="706"/>
      <c r="BQ7" s="706"/>
      <c r="BR7" s="706"/>
      <c r="BS7" s="706"/>
      <c r="BT7" s="706"/>
      <c r="BU7" s="706"/>
      <c r="BV7" s="706"/>
      <c r="BW7" s="706"/>
      <c r="BX7" s="706"/>
      <c r="BY7" s="706"/>
      <c r="BZ7" s="706"/>
      <c r="CA7" s="706"/>
      <c r="CB7" s="706"/>
      <c r="CC7" s="706"/>
      <c r="CD7" s="706"/>
      <c r="CE7" s="706"/>
      <c r="CF7" s="706"/>
      <c r="CG7" s="706"/>
      <c r="CH7" s="706"/>
      <c r="CI7" s="706"/>
      <c r="CJ7" s="706"/>
      <c r="CK7" s="706"/>
      <c r="CL7" s="706"/>
      <c r="CM7" s="706"/>
      <c r="CN7" s="706"/>
      <c r="CO7" s="706"/>
      <c r="CP7" s="706"/>
      <c r="CQ7" s="706"/>
      <c r="CR7" s="706"/>
      <c r="CS7" s="706"/>
      <c r="CT7" s="706"/>
      <c r="CU7" s="709"/>
      <c r="CV7" s="706"/>
      <c r="CW7" s="706"/>
      <c r="CX7" s="706"/>
      <c r="CY7" s="706"/>
      <c r="CZ7" s="707"/>
      <c r="DA7" s="706"/>
      <c r="DB7" s="706"/>
      <c r="DC7" s="77">
        <v>120</v>
      </c>
      <c r="DD7" s="78"/>
      <c r="DE7" s="178" t="s">
        <v>2045</v>
      </c>
      <c r="DF7" s="706"/>
      <c r="DG7" s="706"/>
      <c r="DH7" s="706"/>
      <c r="DI7" s="706"/>
      <c r="DJ7" s="706"/>
      <c r="DK7" s="706"/>
      <c r="DL7" s="706"/>
      <c r="DM7" s="706"/>
      <c r="DN7" s="706"/>
      <c r="DO7" s="706"/>
      <c r="DP7" s="706"/>
      <c r="DQ7" s="706"/>
      <c r="DR7" s="710"/>
      <c r="DS7" s="704"/>
    </row>
    <row r="8" spans="1:123" s="711" customFormat="1">
      <c r="A8" s="212">
        <v>1</v>
      </c>
      <c r="B8" s="80">
        <f t="shared" ref="B8:B13" si="3">B7</f>
        <v>120</v>
      </c>
      <c r="C8" s="81">
        <v>84</v>
      </c>
      <c r="D8" s="82" t="s">
        <v>239</v>
      </c>
      <c r="E8" s="677" t="s">
        <v>1203</v>
      </c>
      <c r="F8" s="83"/>
      <c r="G8" s="682"/>
      <c r="H8" s="682"/>
      <c r="I8" s="682"/>
      <c r="J8" s="682"/>
      <c r="K8" s="682"/>
      <c r="L8" s="682"/>
      <c r="M8" s="682"/>
      <c r="N8" s="682"/>
      <c r="O8" s="682"/>
      <c r="P8" s="682"/>
      <c r="Q8" s="682"/>
      <c r="R8" s="682"/>
      <c r="S8" s="682"/>
      <c r="T8" s="682"/>
      <c r="U8" s="682"/>
      <c r="V8" s="682"/>
      <c r="W8" s="46">
        <v>0.3125</v>
      </c>
      <c r="X8" s="47" t="str">
        <f t="shared" ref="X8:X13" si="4">LEFT(AA8,2)</f>
        <v>09</v>
      </c>
      <c r="Y8" s="47" t="str">
        <f t="shared" ref="Y8:Y13" si="5">MID(AA8,3,2)</f>
        <v>01</v>
      </c>
      <c r="Z8" s="47" t="str">
        <f t="shared" ref="Z8:Z13" si="6">RIGHT(AA8,2)</f>
        <v>01</v>
      </c>
      <c r="AA8" s="701" t="s">
        <v>2294</v>
      </c>
      <c r="AB8" s="49" t="str">
        <f t="shared" ref="AB8:AB12" si="7">CONCATENATE(X8&amp;":"&amp;Y8&amp;":"&amp;Z8)</f>
        <v>09:01:01</v>
      </c>
      <c r="AC8" s="47" t="str">
        <f t="shared" ref="AC8:AC12" si="8">LEFT(AF8,2)</f>
        <v>09</v>
      </c>
      <c r="AD8" s="47" t="str">
        <f t="shared" ref="AD8:AD12" si="9">MID(AF8,3,2)</f>
        <v>10</v>
      </c>
      <c r="AE8" s="47" t="str">
        <f t="shared" ref="AE8:AE12" si="10">RIGHT(AF8,2)</f>
        <v>08</v>
      </c>
      <c r="AF8" s="701" t="s">
        <v>2295</v>
      </c>
      <c r="AG8" s="49" t="str">
        <f t="shared" ref="AG8:AG12" si="11">CONCATENATE(AC8&amp;":"&amp;AD8&amp;":"&amp;AE8)</f>
        <v>09:10:08</v>
      </c>
      <c r="AH8" s="50">
        <f t="shared" ref="AH8:AH12" si="12">AB8-W8</f>
        <v>6.3206018518518536E-2</v>
      </c>
      <c r="AI8" s="51">
        <f t="shared" ref="AI8:AI12" si="13">AG8-AB8</f>
        <v>6.331018518518472E-3</v>
      </c>
      <c r="AJ8" s="50">
        <f t="shared" ref="AJ8:AJ12" si="14">AG8-AB8+AH8</f>
        <v>6.9537037037037008E-2</v>
      </c>
      <c r="AK8" s="52">
        <f t="shared" ref="AK8:AK12" si="15">$W$3/(MINUTE(AH8)/60+HOUR(AH8)+SECOND(AH8)/3600)</f>
        <v>19.77659769273027</v>
      </c>
      <c r="AL8" s="52">
        <f t="shared" ref="AL8:AL12" si="16">$W$3/(MINUTE(AJ8)/60+HOUR(AJ8)+SECOND(AJ8)/3600)</f>
        <v>17.976031957390148</v>
      </c>
      <c r="AM8" s="106">
        <f t="shared" ref="AM8:AM12" si="17">AG8+"0:30"</f>
        <v>0.40287037037037032</v>
      </c>
      <c r="AN8" s="47" t="str">
        <f t="shared" ref="AN8:AN12" si="18">LEFT(AQ8,2)</f>
        <v>11</v>
      </c>
      <c r="AO8" s="47" t="str">
        <f t="shared" ref="AO8:AO12" si="19">MID(AQ8,3,2)</f>
        <v>12</v>
      </c>
      <c r="AP8" s="47" t="str">
        <f t="shared" ref="AP8:AP12" si="20">RIGHT(AQ8,2)</f>
        <v>37</v>
      </c>
      <c r="AQ8" s="701" t="s">
        <v>2296</v>
      </c>
      <c r="AR8" s="49" t="str">
        <f t="shared" ref="AR8:AR12" si="21">CONCATENATE(AN8&amp;":"&amp;AO8&amp;":"&amp;AP8)</f>
        <v>11:12:37</v>
      </c>
      <c r="AS8" s="47" t="str">
        <f t="shared" ref="AS8:AS12" si="22">LEFT(AV8,2)</f>
        <v>11</v>
      </c>
      <c r="AT8" s="47" t="str">
        <f t="shared" ref="AT8:AT12" si="23">MID(AV8,3,2)</f>
        <v>16</v>
      </c>
      <c r="AU8" s="47" t="str">
        <f t="shared" ref="AU8:AU12" si="24">RIGHT(AV8,2)</f>
        <v>54</v>
      </c>
      <c r="AV8" s="701" t="s">
        <v>2297</v>
      </c>
      <c r="AW8" s="49" t="str">
        <f t="shared" ref="AW8:AW12" si="25">CONCATENATE(AS8&amp;":"&amp;AT8&amp;":"&amp;AU8)</f>
        <v>11:16:54</v>
      </c>
      <c r="AX8" s="55">
        <f t="shared" ref="AX8:AX12" si="26">AR8-AM8</f>
        <v>6.4224537037037066E-2</v>
      </c>
      <c r="AY8" s="241">
        <f t="shared" ref="AY8:AY12" si="27">AW8-AR8</f>
        <v>2.9745370370370394E-3</v>
      </c>
      <c r="AZ8" s="55">
        <f t="shared" ref="AZ8:AZ12" si="28">AW8-AR8+AX8</f>
        <v>6.7199074074074105E-2</v>
      </c>
      <c r="BA8" s="52">
        <f t="shared" ref="BA8:BA12" si="29">$AM$3/(MINUTE(AX8)/60+HOUR(AX8)+SECOND(AX8)/3600)</f>
        <v>19.462966300234278</v>
      </c>
      <c r="BB8" s="52">
        <f t="shared" ref="BB8:BB12" si="30">$AM$3/(MINUTE(AZ8)/60+HOUR(AZ8)+SECOND(AZ8)/3600)</f>
        <v>18.601446779193935</v>
      </c>
      <c r="BC8" s="106">
        <f t="shared" ref="BC8:BC12" si="31">AW8+"0:30"</f>
        <v>0.49090277777777774</v>
      </c>
      <c r="BD8" s="47" t="str">
        <f t="shared" ref="BD8:BD12" si="32">LEFT(BG8,2)</f>
        <v>12</v>
      </c>
      <c r="BE8" s="47" t="str">
        <f t="shared" ref="BE8:BE12" si="33">MID(BG8,3,2)</f>
        <v>47</v>
      </c>
      <c r="BF8" s="47" t="str">
        <f t="shared" ref="BF8:BF12" si="34">RIGHT(BG8,2)</f>
        <v>27</v>
      </c>
      <c r="BG8" s="701" t="s">
        <v>2298</v>
      </c>
      <c r="BH8" s="49" t="str">
        <f t="shared" ref="BH8:BH12" si="35">CONCATENATE(BD8&amp;":"&amp;BE8&amp;":"&amp;BF8)</f>
        <v>12:47:27</v>
      </c>
      <c r="BI8" s="47" t="str">
        <f t="shared" ref="BI8:BI12" si="36">LEFT(BL8,2)</f>
        <v>12</v>
      </c>
      <c r="BJ8" s="47" t="str">
        <f t="shared" ref="BJ8:BJ12" si="37">MID(BL8,3,2)</f>
        <v>51</v>
      </c>
      <c r="BK8" s="47" t="str">
        <f t="shared" ref="BK8:BK12" si="38">RIGHT(BL8,2)</f>
        <v>50</v>
      </c>
      <c r="BL8" s="701" t="s">
        <v>2299</v>
      </c>
      <c r="BM8" s="49" t="str">
        <f t="shared" ref="BM8:BM12" si="39">CONCATENATE(BI8&amp;":"&amp;BJ8&amp;":"&amp;BK8)</f>
        <v>12:51:50</v>
      </c>
      <c r="BN8" s="55">
        <f t="shared" ref="BN8:BN12" si="40">BH8-BC8</f>
        <v>4.2048611111111189E-2</v>
      </c>
      <c r="BO8" s="241">
        <f t="shared" ref="BO8:BO12" si="41">BM8-BH8</f>
        <v>3.0439814814814392E-3</v>
      </c>
      <c r="BP8" s="55">
        <f t="shared" ref="BP8:BP12" si="42">BM8-BC8</f>
        <v>4.5092592592592629E-2</v>
      </c>
      <c r="BQ8" s="52">
        <f t="shared" ref="BQ8:BQ12" si="43">$BC$3/(MINUTE(BN8)/60+HOUR(BN8)+SECOND(BN8)/3600)</f>
        <v>19.818331957060281</v>
      </c>
      <c r="BR8" s="52">
        <f t="shared" ref="BR8:BR12" si="44">$BC$3/(MINUTE(BP8)/60+HOUR(BP8)+SECOND(BP8)/3600)</f>
        <v>18.480492813141684</v>
      </c>
      <c r="BS8" s="56">
        <f t="shared" ref="BS8:BS12" si="45">BM8+"00:30"</f>
        <v>0.55682870370370374</v>
      </c>
      <c r="BT8" s="47" t="str">
        <f t="shared" ref="BT8:BT12" si="46">LEFT(BW8,2)</f>
        <v>14</v>
      </c>
      <c r="BU8" s="47" t="str">
        <f t="shared" ref="BU8:BU12" si="47">MID(BW8,3,2)</f>
        <v>32</v>
      </c>
      <c r="BV8" s="47" t="str">
        <f t="shared" ref="BV8:BV12" si="48">RIGHT(BW8,2)</f>
        <v>31</v>
      </c>
      <c r="BW8" s="703">
        <v>143231</v>
      </c>
      <c r="BX8" s="49" t="str">
        <f t="shared" ref="BX8:BX12" si="49">CONCATENATE(BT8&amp;":"&amp;BU8&amp;":"&amp;BV8)</f>
        <v>14:32:31</v>
      </c>
      <c r="BY8" s="47" t="str">
        <f t="shared" ref="BY8:BY12" si="50">LEFT(CB8,2)</f>
        <v>14</v>
      </c>
      <c r="BZ8" s="47" t="str">
        <f t="shared" ref="BZ8:BZ12" si="51">MID(CB8,3,2)</f>
        <v>38</v>
      </c>
      <c r="CA8" s="47" t="str">
        <f t="shared" ref="CA8:CA12" si="52">RIGHT(CB8,2)</f>
        <v>08</v>
      </c>
      <c r="CB8" s="703">
        <v>143808</v>
      </c>
      <c r="CC8" s="49" t="str">
        <f t="shared" ref="CC8:CC12" si="53">CONCATENATE(BY8&amp;":"&amp;BZ8&amp;":"&amp;CA8)</f>
        <v>14:38:08</v>
      </c>
      <c r="CD8" s="55">
        <f t="shared" ref="CD8:CD12" si="54">BX8-BS8</f>
        <v>4.9085648148148087E-2</v>
      </c>
      <c r="CE8" s="241">
        <f t="shared" ref="CE8:CE12" si="55">CC8-BX8</f>
        <v>3.9004629629629806E-3</v>
      </c>
      <c r="CF8" s="55">
        <f t="shared" ref="CF8:CF12" si="56">CC8-BS8</f>
        <v>5.2986111111111067E-2</v>
      </c>
      <c r="CG8" s="52">
        <f t="shared" ref="CG8:CG12" si="57">$BS$3/(MINUTE(CD8)/60+HOUR(CD8)+SECOND(CD8)/3600)</f>
        <v>16.977128035840604</v>
      </c>
      <c r="CH8" s="52">
        <f t="shared" ref="CH8:CH12" si="58">$BS$3/(MINUTE(CF8)/60+HOUR(CF8)+SECOND(CF8)/3600)</f>
        <v>15.727391874180867</v>
      </c>
      <c r="CI8" s="106">
        <f t="shared" ref="CI8:CI12" si="59">CC8+"0:40"</f>
        <v>0.6375925925925926</v>
      </c>
      <c r="CJ8" s="47" t="str">
        <f t="shared" ref="CJ8:CJ13" si="60">LEFT(CM8,2)</f>
        <v>16</v>
      </c>
      <c r="CK8" s="47" t="str">
        <f t="shared" ref="CK8:CK13" si="61">MID(CM8,3,2)</f>
        <v>16</v>
      </c>
      <c r="CL8" s="47" t="str">
        <f t="shared" ref="CL8:CL13" si="62">RIGHT(CM8,2)</f>
        <v>23</v>
      </c>
      <c r="CM8" s="703">
        <v>161623</v>
      </c>
      <c r="CN8" s="49" t="str">
        <f t="shared" ref="CN8:CN11" si="63">CONCATENATE(CJ8&amp;":"&amp;CK8&amp;":"&amp;CL8)</f>
        <v>16:16:23</v>
      </c>
      <c r="CO8" s="47" t="str">
        <f t="shared" ref="CO8:CO11" si="64">LEFT(CR8,2)</f>
        <v>16</v>
      </c>
      <c r="CP8" s="47" t="str">
        <f t="shared" ref="CP8:CP11" si="65">MID(CR8,3,2)</f>
        <v>22</v>
      </c>
      <c r="CQ8" s="47" t="str">
        <f t="shared" ref="CQ8:CQ11" si="66">RIGHT(CR8,2)</f>
        <v>07</v>
      </c>
      <c r="CR8" s="703">
        <v>162207</v>
      </c>
      <c r="CS8" s="49" t="str">
        <f t="shared" ref="CS8:CS11" si="67">CONCATENATE(CO8&amp;":"&amp;CP8&amp;":"&amp;CQ8)</f>
        <v>16:22:07</v>
      </c>
      <c r="CT8" s="55">
        <f t="shared" ref="CT8:CT11" si="68">CN8-CI8</f>
        <v>4.0451388888888884E-2</v>
      </c>
      <c r="CU8" s="345">
        <f t="shared" ref="CU8:CU11" si="69">CS8-CN8</f>
        <v>3.9814814814814747E-3</v>
      </c>
      <c r="CV8" s="55">
        <f t="shared" ref="CV8:CV11" si="70">CS8-CN8+CT8</f>
        <v>4.4432870370370359E-2</v>
      </c>
      <c r="CW8" s="52">
        <f t="shared" ref="CW8:CW11" si="71">$CI$3/(MINUTE(CT8)/60+HOUR(CT8)+SECOND(CT8)/3600)</f>
        <v>20.600858369098713</v>
      </c>
      <c r="CX8" s="52">
        <f t="shared" ref="CX8:CX11" si="72">$CI$3/(MINUTE(CV8)/60+HOUR(CV8)+SECOND(CV8)/3600)</f>
        <v>18.754884084396981</v>
      </c>
      <c r="CY8" s="89"/>
      <c r="CZ8" s="59">
        <f t="shared" ref="CZ8:CZ11" si="73">$DC$7/(MINUTE(DC8)/60+HOUR(DC8)+SECOND(DC8)/3600)</f>
        <v>18.164234957742927</v>
      </c>
      <c r="DA8" s="90"/>
      <c r="DB8" s="61">
        <f t="shared" ref="DB8:DB11" si="74">R8+AH8+AX8+BN8+CD8+CT8</f>
        <v>0.25901620370370376</v>
      </c>
      <c r="DC8" s="61">
        <f t="shared" ref="DC8:DC11" si="75">T8+AJ8+AZ8+BP8+CF8+CT8</f>
        <v>0.27526620370370369</v>
      </c>
      <c r="DD8" s="91"/>
      <c r="DE8" s="63">
        <v>120</v>
      </c>
      <c r="DF8" s="64">
        <f t="shared" ref="DF8:DG11" si="76">MINUTE(DB8)/60+HOUR(DB8)+SECOND(DB8)/3600</f>
        <v>6.216388888888889</v>
      </c>
      <c r="DG8" s="64">
        <f t="shared" si="76"/>
        <v>6.6063888888888886</v>
      </c>
      <c r="DH8" s="16">
        <v>200</v>
      </c>
      <c r="DI8" s="16">
        <f t="shared" ref="DI8:DI11" si="77">-(SECOND(CN8-$CN$8)/60+MINUTE(CN8-$CN$8)+HOUR(CN8-$CN$8)*60)</f>
        <v>0</v>
      </c>
      <c r="DJ8" s="65">
        <f t="shared" ref="DJ8:DJ11" si="78">IF((DE8+DH8+DI8)&lt;DE8,DE8,DE8+DH8+DI8)</f>
        <v>320</v>
      </c>
      <c r="DK8" s="65">
        <f t="shared" ref="DK8:DK11" si="79">IF(CN8&gt;$DE$7,0,DJ8)</f>
        <v>320</v>
      </c>
      <c r="DL8" s="65">
        <f t="shared" ref="DL8:DL11" si="80">IF((S8&gt;$DN$3),0,DK8)</f>
        <v>320</v>
      </c>
      <c r="DM8" s="65">
        <f t="shared" ref="DM8:DM11" si="81">IF((AI8&gt;$DN$3),0,DK8)</f>
        <v>320</v>
      </c>
      <c r="DN8" s="65">
        <f t="shared" ref="DN8:DN11" si="82">IF((AY8&gt;$DN$3),0,DK8)</f>
        <v>320</v>
      </c>
      <c r="DO8" s="65">
        <f t="shared" ref="DO8:DO11" si="83">IF((BO8&gt;$DN$3),0,DK8)</f>
        <v>320</v>
      </c>
      <c r="DP8" s="65">
        <f t="shared" ref="DP8:DP11" si="84">IF((CE8&gt;$DN$3),0,DK8)</f>
        <v>320</v>
      </c>
      <c r="DQ8" s="65">
        <f t="shared" ref="DQ8:DQ11" si="85">IF((CU8&gt;$DM$3),0,DK8)</f>
        <v>320</v>
      </c>
      <c r="DR8" s="134">
        <f t="shared" ref="DR8:DR11" si="86">DL8*DM8*DN8*DO8*DP8*DQ8/DL8/DM8/DN8/DP8/DQ8</f>
        <v>320</v>
      </c>
      <c r="DS8" s="704"/>
    </row>
    <row r="9" spans="1:123" s="711" customFormat="1">
      <c r="A9" s="212">
        <v>2</v>
      </c>
      <c r="B9" s="80">
        <f t="shared" si="3"/>
        <v>120</v>
      </c>
      <c r="C9" s="81">
        <v>12</v>
      </c>
      <c r="D9" s="103" t="s">
        <v>362</v>
      </c>
      <c r="E9" s="104" t="s">
        <v>363</v>
      </c>
      <c r="F9" s="83"/>
      <c r="G9" s="712"/>
      <c r="H9" s="712"/>
      <c r="I9" s="712"/>
      <c r="J9" s="712"/>
      <c r="K9" s="712"/>
      <c r="L9" s="712"/>
      <c r="M9" s="712"/>
      <c r="N9" s="712"/>
      <c r="O9" s="712"/>
      <c r="P9" s="712"/>
      <c r="Q9" s="712"/>
      <c r="R9" s="712"/>
      <c r="S9" s="712"/>
      <c r="T9" s="712"/>
      <c r="U9" s="712"/>
      <c r="V9" s="712"/>
      <c r="W9" s="46">
        <v>0.3125</v>
      </c>
      <c r="X9" s="47" t="str">
        <f t="shared" si="4"/>
        <v>09</v>
      </c>
      <c r="Y9" s="47" t="str">
        <f t="shared" si="5"/>
        <v>01</v>
      </c>
      <c r="Z9" s="47" t="str">
        <f t="shared" si="6"/>
        <v>03</v>
      </c>
      <c r="AA9" s="701" t="s">
        <v>2312</v>
      </c>
      <c r="AB9" s="49" t="str">
        <f t="shared" si="7"/>
        <v>09:01:03</v>
      </c>
      <c r="AC9" s="47" t="str">
        <f t="shared" si="8"/>
        <v>09</v>
      </c>
      <c r="AD9" s="47" t="str">
        <f t="shared" si="9"/>
        <v>08</v>
      </c>
      <c r="AE9" s="47" t="str">
        <f t="shared" si="10"/>
        <v>30</v>
      </c>
      <c r="AF9" s="701" t="s">
        <v>2313</v>
      </c>
      <c r="AG9" s="49" t="str">
        <f t="shared" si="11"/>
        <v>09:08:30</v>
      </c>
      <c r="AH9" s="50">
        <f t="shared" si="12"/>
        <v>6.322916666666667E-2</v>
      </c>
      <c r="AI9" s="51">
        <f t="shared" si="13"/>
        <v>5.1736111111111427E-3</v>
      </c>
      <c r="AJ9" s="50">
        <f t="shared" si="14"/>
        <v>6.8402777777777812E-2</v>
      </c>
      <c r="AK9" s="52">
        <f t="shared" si="15"/>
        <v>19.769357495881387</v>
      </c>
      <c r="AL9" s="52">
        <f t="shared" si="16"/>
        <v>18.274111675126903</v>
      </c>
      <c r="AM9" s="106">
        <f t="shared" si="17"/>
        <v>0.40173611111111113</v>
      </c>
      <c r="AN9" s="47" t="str">
        <f t="shared" si="18"/>
        <v>11</v>
      </c>
      <c r="AO9" s="47" t="str">
        <f t="shared" si="19"/>
        <v>12</v>
      </c>
      <c r="AP9" s="47" t="str">
        <f t="shared" si="20"/>
        <v>30</v>
      </c>
      <c r="AQ9" s="701" t="s">
        <v>2314</v>
      </c>
      <c r="AR9" s="49" t="str">
        <f t="shared" si="21"/>
        <v>11:12:30</v>
      </c>
      <c r="AS9" s="47" t="str">
        <f t="shared" si="22"/>
        <v>11</v>
      </c>
      <c r="AT9" s="47" t="str">
        <f t="shared" si="23"/>
        <v>17</v>
      </c>
      <c r="AU9" s="47" t="str">
        <f t="shared" si="24"/>
        <v>42</v>
      </c>
      <c r="AV9" s="701" t="s">
        <v>2315</v>
      </c>
      <c r="AW9" s="49" t="str">
        <f t="shared" si="25"/>
        <v>11:17:42</v>
      </c>
      <c r="AX9" s="55">
        <f t="shared" si="26"/>
        <v>6.5277777777777768E-2</v>
      </c>
      <c r="AY9" s="241">
        <f t="shared" si="27"/>
        <v>3.6111111111111205E-3</v>
      </c>
      <c r="AZ9" s="55">
        <f t="shared" si="28"/>
        <v>6.8888888888888888E-2</v>
      </c>
      <c r="BA9" s="52">
        <f t="shared" si="29"/>
        <v>19.148936170212767</v>
      </c>
      <c r="BB9" s="52">
        <f t="shared" si="30"/>
        <v>18.14516129032258</v>
      </c>
      <c r="BC9" s="106">
        <f t="shared" si="31"/>
        <v>0.49145833333333333</v>
      </c>
      <c r="BD9" s="47" t="str">
        <f t="shared" si="32"/>
        <v>12</v>
      </c>
      <c r="BE9" s="47" t="str">
        <f t="shared" si="33"/>
        <v>47</v>
      </c>
      <c r="BF9" s="47" t="str">
        <f t="shared" si="34"/>
        <v>28</v>
      </c>
      <c r="BG9" s="701" t="s">
        <v>2316</v>
      </c>
      <c r="BH9" s="49" t="str">
        <f t="shared" si="35"/>
        <v>12:47:28</v>
      </c>
      <c r="BI9" s="47" t="str">
        <f t="shared" si="36"/>
        <v>12</v>
      </c>
      <c r="BJ9" s="47" t="str">
        <f t="shared" si="37"/>
        <v>55</v>
      </c>
      <c r="BK9" s="47" t="str">
        <f t="shared" si="38"/>
        <v>59</v>
      </c>
      <c r="BL9" s="701" t="s">
        <v>2317</v>
      </c>
      <c r="BM9" s="49" t="str">
        <f t="shared" si="39"/>
        <v>12:55:59</v>
      </c>
      <c r="BN9" s="55">
        <f t="shared" si="40"/>
        <v>4.1504629629629641E-2</v>
      </c>
      <c r="BO9" s="241">
        <f t="shared" si="41"/>
        <v>5.9143518518518512E-3</v>
      </c>
      <c r="BP9" s="55">
        <f t="shared" si="42"/>
        <v>4.7418981481481493E-2</v>
      </c>
      <c r="BQ9" s="52">
        <f t="shared" si="43"/>
        <v>20.078081427774681</v>
      </c>
      <c r="BR9" s="52">
        <f t="shared" si="44"/>
        <v>17.573834513058333</v>
      </c>
      <c r="BS9" s="56">
        <f t="shared" si="45"/>
        <v>0.55971064814814819</v>
      </c>
      <c r="BT9" s="47" t="str">
        <f t="shared" si="46"/>
        <v>14</v>
      </c>
      <c r="BU9" s="47" t="str">
        <f t="shared" si="47"/>
        <v>44</v>
      </c>
      <c r="BV9" s="47" t="str">
        <f t="shared" si="48"/>
        <v>28</v>
      </c>
      <c r="BW9" s="703">
        <v>144428</v>
      </c>
      <c r="BX9" s="49" t="str">
        <f t="shared" si="49"/>
        <v>14:44:28</v>
      </c>
      <c r="BY9" s="47" t="str">
        <f t="shared" si="50"/>
        <v>14</v>
      </c>
      <c r="BZ9" s="47" t="str">
        <f t="shared" si="51"/>
        <v>51</v>
      </c>
      <c r="CA9" s="47" t="str">
        <f t="shared" si="52"/>
        <v>26</v>
      </c>
      <c r="CB9" s="703">
        <v>145126</v>
      </c>
      <c r="CC9" s="49" t="str">
        <f t="shared" si="53"/>
        <v>14:51:26</v>
      </c>
      <c r="CD9" s="55">
        <f t="shared" si="54"/>
        <v>5.4502314814814823E-2</v>
      </c>
      <c r="CE9" s="241">
        <f t="shared" si="55"/>
        <v>4.8379629629629051E-3</v>
      </c>
      <c r="CF9" s="55">
        <f t="shared" si="56"/>
        <v>5.9340277777777728E-2</v>
      </c>
      <c r="CG9" s="52">
        <f t="shared" si="57"/>
        <v>15.289870460819706</v>
      </c>
      <c r="CH9" s="52">
        <f t="shared" si="58"/>
        <v>14.043300175541251</v>
      </c>
      <c r="CI9" s="106">
        <f t="shared" si="59"/>
        <v>0.64682870370370371</v>
      </c>
      <c r="CJ9" s="47" t="str">
        <f t="shared" si="60"/>
        <v>16</v>
      </c>
      <c r="CK9" s="47" t="str">
        <f t="shared" si="61"/>
        <v>29</v>
      </c>
      <c r="CL9" s="47" t="str">
        <f t="shared" si="62"/>
        <v>19</v>
      </c>
      <c r="CM9" s="703">
        <v>162919</v>
      </c>
      <c r="CN9" s="49" t="str">
        <f t="shared" si="63"/>
        <v>16:29:19</v>
      </c>
      <c r="CO9" s="47" t="str">
        <f t="shared" si="64"/>
        <v>16</v>
      </c>
      <c r="CP9" s="47" t="str">
        <f t="shared" si="65"/>
        <v>36</v>
      </c>
      <c r="CQ9" s="47" t="str">
        <f t="shared" si="66"/>
        <v>38</v>
      </c>
      <c r="CR9" s="703">
        <v>163638</v>
      </c>
      <c r="CS9" s="49" t="str">
        <f t="shared" si="67"/>
        <v>16:36:38</v>
      </c>
      <c r="CT9" s="55">
        <f t="shared" si="68"/>
        <v>4.0196759259259252E-2</v>
      </c>
      <c r="CU9" s="345">
        <f t="shared" si="69"/>
        <v>5.0810185185186096E-3</v>
      </c>
      <c r="CV9" s="55">
        <f t="shared" si="70"/>
        <v>4.5277777777777861E-2</v>
      </c>
      <c r="CW9" s="52">
        <f t="shared" si="71"/>
        <v>20.731356176216529</v>
      </c>
      <c r="CX9" s="52">
        <f t="shared" si="72"/>
        <v>18.404907975460123</v>
      </c>
      <c r="CY9" s="89"/>
      <c r="CZ9" s="59">
        <f t="shared" si="73"/>
        <v>17.590292764363369</v>
      </c>
      <c r="DA9" s="90"/>
      <c r="DB9" s="61">
        <f t="shared" si="74"/>
        <v>0.26471064814814815</v>
      </c>
      <c r="DC9" s="61">
        <f t="shared" si="75"/>
        <v>0.28424768518518517</v>
      </c>
      <c r="DD9" s="91"/>
      <c r="DE9" s="63">
        <v>120</v>
      </c>
      <c r="DF9" s="64">
        <f t="shared" si="76"/>
        <v>6.3530555555555548</v>
      </c>
      <c r="DG9" s="64">
        <f t="shared" si="76"/>
        <v>6.8219444444444441</v>
      </c>
      <c r="DH9" s="16">
        <f>DH8-5</f>
        <v>195</v>
      </c>
      <c r="DI9" s="16">
        <f t="shared" si="77"/>
        <v>-12.933333333333334</v>
      </c>
      <c r="DJ9" s="65">
        <f t="shared" si="78"/>
        <v>302.06666666666666</v>
      </c>
      <c r="DK9" s="65">
        <f t="shared" si="79"/>
        <v>302.06666666666666</v>
      </c>
      <c r="DL9" s="65">
        <f t="shared" si="80"/>
        <v>302.06666666666666</v>
      </c>
      <c r="DM9" s="65">
        <f t="shared" si="81"/>
        <v>302.06666666666666</v>
      </c>
      <c r="DN9" s="65">
        <f t="shared" si="82"/>
        <v>302.06666666666666</v>
      </c>
      <c r="DO9" s="65">
        <f t="shared" si="83"/>
        <v>302.06666666666666</v>
      </c>
      <c r="DP9" s="65">
        <f t="shared" si="84"/>
        <v>302.06666666666666</v>
      </c>
      <c r="DQ9" s="65">
        <f t="shared" si="85"/>
        <v>302.06666666666666</v>
      </c>
      <c r="DR9" s="134">
        <f t="shared" si="86"/>
        <v>302.06666666666666</v>
      </c>
      <c r="DS9" s="713"/>
    </row>
    <row r="10" spans="1:123" s="713" customFormat="1">
      <c r="A10" s="212">
        <v>3</v>
      </c>
      <c r="B10" s="80">
        <f t="shared" si="3"/>
        <v>120</v>
      </c>
      <c r="C10" s="81">
        <v>76</v>
      </c>
      <c r="D10" s="82" t="s">
        <v>351</v>
      </c>
      <c r="E10" s="82" t="s">
        <v>352</v>
      </c>
      <c r="F10" s="83"/>
      <c r="G10" s="712"/>
      <c r="H10" s="712"/>
      <c r="I10" s="712"/>
      <c r="J10" s="712"/>
      <c r="K10" s="712"/>
      <c r="L10" s="712"/>
      <c r="M10" s="712"/>
      <c r="N10" s="712"/>
      <c r="O10" s="712"/>
      <c r="P10" s="712"/>
      <c r="Q10" s="712"/>
      <c r="R10" s="712"/>
      <c r="S10" s="712"/>
      <c r="T10" s="712"/>
      <c r="U10" s="712"/>
      <c r="V10" s="712"/>
      <c r="W10" s="46">
        <v>0.3125</v>
      </c>
      <c r="X10" s="47" t="str">
        <f t="shared" si="4"/>
        <v>09</v>
      </c>
      <c r="Y10" s="47" t="str">
        <f t="shared" si="5"/>
        <v>25</v>
      </c>
      <c r="Z10" s="47" t="str">
        <f t="shared" si="6"/>
        <v>53</v>
      </c>
      <c r="AA10" s="701" t="s">
        <v>2300</v>
      </c>
      <c r="AB10" s="49" t="str">
        <f t="shared" si="7"/>
        <v>09:25:53</v>
      </c>
      <c r="AC10" s="47" t="str">
        <f t="shared" si="8"/>
        <v>09</v>
      </c>
      <c r="AD10" s="47" t="str">
        <f t="shared" si="9"/>
        <v>29</v>
      </c>
      <c r="AE10" s="47" t="str">
        <f t="shared" si="10"/>
        <v>23</v>
      </c>
      <c r="AF10" s="701" t="s">
        <v>2301</v>
      </c>
      <c r="AG10" s="49" t="str">
        <f t="shared" si="11"/>
        <v>09:29:23</v>
      </c>
      <c r="AH10" s="50">
        <f t="shared" si="12"/>
        <v>8.0474537037037053E-2</v>
      </c>
      <c r="AI10" s="51">
        <f t="shared" si="13"/>
        <v>2.4305555555554914E-3</v>
      </c>
      <c r="AJ10" s="50">
        <f t="shared" si="14"/>
        <v>8.2905092592592544E-2</v>
      </c>
      <c r="AK10" s="52">
        <f t="shared" si="15"/>
        <v>15.532863512153028</v>
      </c>
      <c r="AL10" s="52">
        <f t="shared" si="16"/>
        <v>15.077481502163897</v>
      </c>
      <c r="AM10" s="106">
        <f t="shared" si="17"/>
        <v>0.41623842592592586</v>
      </c>
      <c r="AN10" s="47" t="str">
        <f t="shared" si="18"/>
        <v>11</v>
      </c>
      <c r="AO10" s="47" t="str">
        <f t="shared" si="19"/>
        <v>28</v>
      </c>
      <c r="AP10" s="47" t="str">
        <f t="shared" si="20"/>
        <v>59</v>
      </c>
      <c r="AQ10" s="701" t="s">
        <v>2302</v>
      </c>
      <c r="AR10" s="49" t="str">
        <f t="shared" si="21"/>
        <v>11:28:59</v>
      </c>
      <c r="AS10" s="47" t="str">
        <f t="shared" si="22"/>
        <v>11</v>
      </c>
      <c r="AT10" s="47" t="str">
        <f t="shared" si="23"/>
        <v>33</v>
      </c>
      <c r="AU10" s="47" t="str">
        <f t="shared" si="24"/>
        <v>52</v>
      </c>
      <c r="AV10" s="701" t="s">
        <v>2303</v>
      </c>
      <c r="AW10" s="49" t="str">
        <f t="shared" si="25"/>
        <v>11:33:52</v>
      </c>
      <c r="AX10" s="55">
        <f t="shared" si="26"/>
        <v>6.222222222222229E-2</v>
      </c>
      <c r="AY10" s="241">
        <f t="shared" si="27"/>
        <v>3.3912037037036602E-3</v>
      </c>
      <c r="AZ10" s="55">
        <f t="shared" si="28"/>
        <v>6.561342592592595E-2</v>
      </c>
      <c r="BA10" s="52">
        <f t="shared" si="29"/>
        <v>20.089285714285712</v>
      </c>
      <c r="BB10" s="52">
        <f t="shared" si="30"/>
        <v>19.050979008643502</v>
      </c>
      <c r="BC10" s="106">
        <f t="shared" si="31"/>
        <v>0.50268518518518512</v>
      </c>
      <c r="BD10" s="47" t="str">
        <f t="shared" si="32"/>
        <v>13</v>
      </c>
      <c r="BE10" s="47" t="str">
        <f t="shared" si="33"/>
        <v>18</v>
      </c>
      <c r="BF10" s="47" t="str">
        <f t="shared" si="34"/>
        <v>49</v>
      </c>
      <c r="BG10" s="701" t="s">
        <v>2304</v>
      </c>
      <c r="BH10" s="49" t="str">
        <f t="shared" si="35"/>
        <v>13:18:49</v>
      </c>
      <c r="BI10" s="47" t="str">
        <f t="shared" si="36"/>
        <v>13</v>
      </c>
      <c r="BJ10" s="47" t="str">
        <f t="shared" si="37"/>
        <v>21</v>
      </c>
      <c r="BK10" s="47" t="str">
        <f t="shared" si="38"/>
        <v>17</v>
      </c>
      <c r="BL10" s="701" t="s">
        <v>2305</v>
      </c>
      <c r="BM10" s="49" t="str">
        <f t="shared" si="39"/>
        <v>13:21:17</v>
      </c>
      <c r="BN10" s="55">
        <f t="shared" si="40"/>
        <v>5.2048611111111143E-2</v>
      </c>
      <c r="BO10" s="241">
        <f t="shared" si="41"/>
        <v>1.7129629629629717E-3</v>
      </c>
      <c r="BP10" s="55">
        <f t="shared" si="42"/>
        <v>5.3761574074074114E-2</v>
      </c>
      <c r="BQ10" s="52">
        <f t="shared" si="43"/>
        <v>16.010673782521678</v>
      </c>
      <c r="BR10" s="52">
        <f t="shared" si="44"/>
        <v>15.500538213132403</v>
      </c>
      <c r="BS10" s="56">
        <f t="shared" si="45"/>
        <v>0.57728009259259261</v>
      </c>
      <c r="BT10" s="47" t="str">
        <f t="shared" si="46"/>
        <v>15</v>
      </c>
      <c r="BU10" s="47" t="str">
        <f t="shared" si="47"/>
        <v>09</v>
      </c>
      <c r="BV10" s="47" t="str">
        <f t="shared" si="48"/>
        <v>44</v>
      </c>
      <c r="BW10" s="703">
        <v>150944</v>
      </c>
      <c r="BX10" s="49" t="str">
        <f t="shared" si="49"/>
        <v>15:09:44</v>
      </c>
      <c r="BY10" s="47" t="str">
        <f t="shared" si="50"/>
        <v>15</v>
      </c>
      <c r="BZ10" s="47" t="str">
        <f t="shared" si="51"/>
        <v>13</v>
      </c>
      <c r="CA10" s="47" t="str">
        <f t="shared" si="52"/>
        <v>57</v>
      </c>
      <c r="CB10" s="703">
        <v>151357</v>
      </c>
      <c r="CC10" s="49" t="str">
        <f t="shared" si="53"/>
        <v>15:13:57</v>
      </c>
      <c r="CD10" s="55">
        <f t="shared" si="54"/>
        <v>5.4479166666666634E-2</v>
      </c>
      <c r="CE10" s="241">
        <f t="shared" si="55"/>
        <v>2.9282407407407174E-3</v>
      </c>
      <c r="CF10" s="55">
        <f t="shared" si="56"/>
        <v>5.7407407407407351E-2</v>
      </c>
      <c r="CG10" s="52">
        <f t="shared" si="57"/>
        <v>15.296367112810707</v>
      </c>
      <c r="CH10" s="52">
        <f t="shared" si="58"/>
        <v>14.516129032258064</v>
      </c>
      <c r="CI10" s="106">
        <f t="shared" si="59"/>
        <v>0.66246527777777775</v>
      </c>
      <c r="CJ10" s="47" t="str">
        <f t="shared" si="60"/>
        <v>16</v>
      </c>
      <c r="CK10" s="47" t="str">
        <f t="shared" si="61"/>
        <v>57</v>
      </c>
      <c r="CL10" s="47" t="str">
        <f t="shared" si="62"/>
        <v>07</v>
      </c>
      <c r="CM10" s="703">
        <v>165707</v>
      </c>
      <c r="CN10" s="49" t="str">
        <f t="shared" si="63"/>
        <v>16:57:07</v>
      </c>
      <c r="CO10" s="47" t="str">
        <f t="shared" si="64"/>
        <v>17</v>
      </c>
      <c r="CP10" s="47" t="str">
        <f t="shared" si="65"/>
        <v>08</v>
      </c>
      <c r="CQ10" s="47" t="str">
        <f t="shared" si="66"/>
        <v>52</v>
      </c>
      <c r="CR10" s="703">
        <v>170852</v>
      </c>
      <c r="CS10" s="49" t="str">
        <f t="shared" si="67"/>
        <v>17:08:52</v>
      </c>
      <c r="CT10" s="55">
        <f t="shared" si="68"/>
        <v>4.3865740740740677E-2</v>
      </c>
      <c r="CU10" s="345">
        <f t="shared" si="69"/>
        <v>8.1597222222222765E-3</v>
      </c>
      <c r="CV10" s="55">
        <f t="shared" si="70"/>
        <v>5.2025462962962954E-2</v>
      </c>
      <c r="CW10" s="52">
        <f t="shared" si="71"/>
        <v>18.997361477572557</v>
      </c>
      <c r="CX10" s="52">
        <f t="shared" si="72"/>
        <v>16.017797552836484</v>
      </c>
      <c r="CY10" s="89"/>
      <c r="CZ10" s="59">
        <f t="shared" si="73"/>
        <v>16.471575094368397</v>
      </c>
      <c r="DA10" s="90"/>
      <c r="DB10" s="61">
        <f t="shared" si="74"/>
        <v>0.2930902777777778</v>
      </c>
      <c r="DC10" s="61">
        <f t="shared" si="75"/>
        <v>0.30355324074074064</v>
      </c>
      <c r="DD10" s="91"/>
      <c r="DE10" s="63">
        <v>120</v>
      </c>
      <c r="DF10" s="64">
        <f t="shared" si="76"/>
        <v>7.0341666666666667</v>
      </c>
      <c r="DG10" s="64">
        <f t="shared" si="76"/>
        <v>7.285277777777778</v>
      </c>
      <c r="DH10" s="16">
        <f>DH9-5</f>
        <v>190</v>
      </c>
      <c r="DI10" s="16">
        <f t="shared" si="77"/>
        <v>-40.733333333333334</v>
      </c>
      <c r="DJ10" s="65">
        <f t="shared" si="78"/>
        <v>269.26666666666665</v>
      </c>
      <c r="DK10" s="65">
        <f t="shared" si="79"/>
        <v>269.26666666666665</v>
      </c>
      <c r="DL10" s="65">
        <f t="shared" si="80"/>
        <v>269.26666666666665</v>
      </c>
      <c r="DM10" s="65">
        <f t="shared" si="81"/>
        <v>269.26666666666665</v>
      </c>
      <c r="DN10" s="65">
        <f t="shared" si="82"/>
        <v>269.26666666666665</v>
      </c>
      <c r="DO10" s="65">
        <f t="shared" si="83"/>
        <v>269.26666666666665</v>
      </c>
      <c r="DP10" s="65">
        <f t="shared" si="84"/>
        <v>269.26666666666665</v>
      </c>
      <c r="DQ10" s="65">
        <f t="shared" si="85"/>
        <v>269.26666666666665</v>
      </c>
      <c r="DR10" s="134">
        <f t="shared" si="86"/>
        <v>269.26666666666665</v>
      </c>
    </row>
    <row r="11" spans="1:123" s="713" customFormat="1">
      <c r="A11" s="212">
        <v>4</v>
      </c>
      <c r="B11" s="80">
        <f t="shared" si="3"/>
        <v>120</v>
      </c>
      <c r="C11" s="81">
        <v>26</v>
      </c>
      <c r="D11" s="82" t="s">
        <v>262</v>
      </c>
      <c r="E11" s="82" t="s">
        <v>263</v>
      </c>
      <c r="F11" s="83"/>
      <c r="G11" s="712"/>
      <c r="H11" s="712"/>
      <c r="I11" s="712"/>
      <c r="J11" s="712"/>
      <c r="K11" s="712"/>
      <c r="L11" s="712"/>
      <c r="M11" s="712"/>
      <c r="N11" s="712"/>
      <c r="O11" s="712"/>
      <c r="P11" s="712"/>
      <c r="Q11" s="712"/>
      <c r="R11" s="712"/>
      <c r="S11" s="712"/>
      <c r="T11" s="712"/>
      <c r="U11" s="712"/>
      <c r="V11" s="712"/>
      <c r="W11" s="46">
        <v>0.3125</v>
      </c>
      <c r="X11" s="47" t="str">
        <f t="shared" si="4"/>
        <v>09</v>
      </c>
      <c r="Y11" s="47" t="str">
        <f t="shared" si="5"/>
        <v>01</v>
      </c>
      <c r="Z11" s="47" t="str">
        <f t="shared" si="6"/>
        <v>02</v>
      </c>
      <c r="AA11" s="701" t="s">
        <v>2306</v>
      </c>
      <c r="AB11" s="49" t="str">
        <f t="shared" si="7"/>
        <v>09:01:02</v>
      </c>
      <c r="AC11" s="47" t="str">
        <f t="shared" si="8"/>
        <v>09</v>
      </c>
      <c r="AD11" s="47" t="str">
        <f t="shared" si="9"/>
        <v>08</v>
      </c>
      <c r="AE11" s="47" t="str">
        <f t="shared" si="10"/>
        <v>23</v>
      </c>
      <c r="AF11" s="701" t="s">
        <v>2307</v>
      </c>
      <c r="AG11" s="49" t="str">
        <f t="shared" si="11"/>
        <v>09:08:23</v>
      </c>
      <c r="AH11" s="50">
        <f t="shared" si="12"/>
        <v>6.3217592592592575E-2</v>
      </c>
      <c r="AI11" s="51">
        <f t="shared" si="13"/>
        <v>5.1041666666666874E-3</v>
      </c>
      <c r="AJ11" s="50">
        <f t="shared" si="14"/>
        <v>6.8321759259259263E-2</v>
      </c>
      <c r="AK11" s="52">
        <f t="shared" si="15"/>
        <v>19.772976931526912</v>
      </c>
      <c r="AL11" s="52">
        <f t="shared" si="16"/>
        <v>18.295781805861427</v>
      </c>
      <c r="AM11" s="106">
        <f t="shared" si="17"/>
        <v>0.40165509259259258</v>
      </c>
      <c r="AN11" s="47" t="str">
        <f t="shared" si="18"/>
        <v>11</v>
      </c>
      <c r="AO11" s="47" t="str">
        <f t="shared" si="19"/>
        <v>12</v>
      </c>
      <c r="AP11" s="47" t="str">
        <f t="shared" si="20"/>
        <v>31</v>
      </c>
      <c r="AQ11" s="701" t="s">
        <v>2308</v>
      </c>
      <c r="AR11" s="49" t="str">
        <f t="shared" si="21"/>
        <v>11:12:31</v>
      </c>
      <c r="AS11" s="47" t="str">
        <f t="shared" si="22"/>
        <v>11</v>
      </c>
      <c r="AT11" s="47" t="str">
        <f t="shared" si="23"/>
        <v>19</v>
      </c>
      <c r="AU11" s="47" t="str">
        <f t="shared" si="24"/>
        <v>10</v>
      </c>
      <c r="AV11" s="701" t="s">
        <v>2309</v>
      </c>
      <c r="AW11" s="49" t="str">
        <f t="shared" si="25"/>
        <v>11:19:10</v>
      </c>
      <c r="AX11" s="55">
        <f t="shared" si="26"/>
        <v>6.5370370370370356E-2</v>
      </c>
      <c r="AY11" s="241">
        <f t="shared" si="27"/>
        <v>4.6180555555556113E-3</v>
      </c>
      <c r="AZ11" s="55">
        <f t="shared" si="28"/>
        <v>6.9988425925925968E-2</v>
      </c>
      <c r="BA11" s="52">
        <f t="shared" si="29"/>
        <v>19.121813031161473</v>
      </c>
      <c r="BB11" s="52">
        <f t="shared" si="30"/>
        <v>17.860095915329918</v>
      </c>
      <c r="BC11" s="106">
        <f t="shared" si="31"/>
        <v>0.49247685185185186</v>
      </c>
      <c r="BD11" s="47" t="str">
        <f t="shared" si="32"/>
        <v>13</v>
      </c>
      <c r="BE11" s="47" t="str">
        <f t="shared" si="33"/>
        <v>01</v>
      </c>
      <c r="BF11" s="47" t="str">
        <f t="shared" si="34"/>
        <v>18</v>
      </c>
      <c r="BG11" s="701" t="s">
        <v>2310</v>
      </c>
      <c r="BH11" s="49" t="str">
        <f t="shared" si="35"/>
        <v>13:01:18</v>
      </c>
      <c r="BI11" s="47" t="str">
        <f t="shared" si="36"/>
        <v>13</v>
      </c>
      <c r="BJ11" s="47" t="str">
        <f t="shared" si="37"/>
        <v>09</v>
      </c>
      <c r="BK11" s="47" t="str">
        <f t="shared" si="38"/>
        <v>08</v>
      </c>
      <c r="BL11" s="701" t="s">
        <v>2311</v>
      </c>
      <c r="BM11" s="49" t="str">
        <f t="shared" si="39"/>
        <v>13:09:08</v>
      </c>
      <c r="BN11" s="55">
        <f t="shared" si="40"/>
        <v>5.0092592592592577E-2</v>
      </c>
      <c r="BO11" s="241">
        <f t="shared" si="41"/>
        <v>5.439814814814814E-3</v>
      </c>
      <c r="BP11" s="55">
        <f t="shared" si="42"/>
        <v>5.5532407407407391E-2</v>
      </c>
      <c r="BQ11" s="52">
        <f t="shared" si="43"/>
        <v>16.635859519408505</v>
      </c>
      <c r="BR11" s="52">
        <f t="shared" si="44"/>
        <v>15.006252605252188</v>
      </c>
      <c r="BS11" s="56">
        <f t="shared" si="45"/>
        <v>0.56884259259259262</v>
      </c>
      <c r="BT11" s="47" t="str">
        <f t="shared" si="46"/>
        <v>14</v>
      </c>
      <c r="BU11" s="47" t="str">
        <f t="shared" si="47"/>
        <v>53</v>
      </c>
      <c r="BV11" s="47" t="str">
        <f t="shared" si="48"/>
        <v>28</v>
      </c>
      <c r="BW11" s="703">
        <v>145328</v>
      </c>
      <c r="BX11" s="49" t="str">
        <f t="shared" si="49"/>
        <v>14:53:28</v>
      </c>
      <c r="BY11" s="47" t="str">
        <f t="shared" si="50"/>
        <v>15</v>
      </c>
      <c r="BZ11" s="47" t="str">
        <f t="shared" si="51"/>
        <v>04</v>
      </c>
      <c r="CA11" s="47" t="str">
        <f t="shared" si="52"/>
        <v>34</v>
      </c>
      <c r="CB11" s="703">
        <v>150434</v>
      </c>
      <c r="CC11" s="49" t="str">
        <f t="shared" si="53"/>
        <v>15:04:34</v>
      </c>
      <c r="CD11" s="55">
        <f t="shared" si="54"/>
        <v>5.1620370370370372E-2</v>
      </c>
      <c r="CE11" s="241">
        <f t="shared" si="55"/>
        <v>7.7083333333333171E-3</v>
      </c>
      <c r="CF11" s="55">
        <f t="shared" si="56"/>
        <v>5.9328703703703689E-2</v>
      </c>
      <c r="CG11" s="52">
        <f t="shared" si="57"/>
        <v>16.143497757847534</v>
      </c>
      <c r="CH11" s="52">
        <f t="shared" si="58"/>
        <v>14.046039797112758</v>
      </c>
      <c r="CI11" s="106">
        <f t="shared" si="59"/>
        <v>0.6559490740740741</v>
      </c>
      <c r="CJ11" s="47" t="str">
        <f t="shared" si="60"/>
        <v>16</v>
      </c>
      <c r="CK11" s="47" t="str">
        <f t="shared" si="61"/>
        <v>57</v>
      </c>
      <c r="CL11" s="47" t="str">
        <f t="shared" si="62"/>
        <v>52</v>
      </c>
      <c r="CM11" s="703">
        <v>165752</v>
      </c>
      <c r="CN11" s="49" t="str">
        <f t="shared" si="63"/>
        <v>16:57:52</v>
      </c>
      <c r="CO11" s="47" t="str">
        <f t="shared" si="64"/>
        <v>17</v>
      </c>
      <c r="CP11" s="47" t="str">
        <f t="shared" si="65"/>
        <v>04</v>
      </c>
      <c r="CQ11" s="47" t="str">
        <f t="shared" si="66"/>
        <v>45</v>
      </c>
      <c r="CR11" s="703">
        <v>170445</v>
      </c>
      <c r="CS11" s="49" t="str">
        <f t="shared" si="67"/>
        <v>17:04:45</v>
      </c>
      <c r="CT11" s="55">
        <f t="shared" si="68"/>
        <v>5.0902777777777852E-2</v>
      </c>
      <c r="CU11" s="345">
        <f t="shared" si="69"/>
        <v>4.7800925925924886E-3</v>
      </c>
      <c r="CV11" s="55">
        <f t="shared" si="70"/>
        <v>5.5682870370370341E-2</v>
      </c>
      <c r="CW11" s="52">
        <f t="shared" si="71"/>
        <v>16.371077762619372</v>
      </c>
      <c r="CX11" s="52">
        <f t="shared" si="72"/>
        <v>14.965703595926003</v>
      </c>
      <c r="CY11" s="89"/>
      <c r="CZ11" s="59">
        <f t="shared" si="73"/>
        <v>16.443361753958587</v>
      </c>
      <c r="DA11" s="90"/>
      <c r="DB11" s="61">
        <f t="shared" si="74"/>
        <v>0.28120370370370373</v>
      </c>
      <c r="DC11" s="61">
        <f t="shared" si="75"/>
        <v>0.30407407407407416</v>
      </c>
      <c r="DD11" s="91"/>
      <c r="DE11" s="63">
        <v>120</v>
      </c>
      <c r="DF11" s="64">
        <f t="shared" si="76"/>
        <v>6.7488888888888887</v>
      </c>
      <c r="DG11" s="64">
        <f t="shared" si="76"/>
        <v>7.2977777777777773</v>
      </c>
      <c r="DH11" s="16">
        <f>DH10-5</f>
        <v>185</v>
      </c>
      <c r="DI11" s="16">
        <f t="shared" si="77"/>
        <v>-41.483333333333334</v>
      </c>
      <c r="DJ11" s="65">
        <f t="shared" si="78"/>
        <v>263.51666666666665</v>
      </c>
      <c r="DK11" s="65">
        <f t="shared" si="79"/>
        <v>263.51666666666665</v>
      </c>
      <c r="DL11" s="65">
        <f t="shared" si="80"/>
        <v>263.51666666666665</v>
      </c>
      <c r="DM11" s="65">
        <f t="shared" si="81"/>
        <v>263.51666666666665</v>
      </c>
      <c r="DN11" s="65">
        <f t="shared" si="82"/>
        <v>263.51666666666665</v>
      </c>
      <c r="DO11" s="65">
        <f t="shared" si="83"/>
        <v>263.51666666666665</v>
      </c>
      <c r="DP11" s="65">
        <f t="shared" si="84"/>
        <v>263.51666666666665</v>
      </c>
      <c r="DQ11" s="65">
        <f t="shared" si="85"/>
        <v>263.51666666666665</v>
      </c>
      <c r="DR11" s="134">
        <f t="shared" si="86"/>
        <v>263.51666666666665</v>
      </c>
    </row>
    <row r="12" spans="1:123" s="711" customFormat="1">
      <c r="A12" s="212">
        <v>5</v>
      </c>
      <c r="B12" s="80">
        <f t="shared" si="3"/>
        <v>120</v>
      </c>
      <c r="C12" s="332">
        <v>8</v>
      </c>
      <c r="D12" s="333" t="s">
        <v>2053</v>
      </c>
      <c r="E12" s="678" t="s">
        <v>2096</v>
      </c>
      <c r="F12" s="358" t="s">
        <v>2129</v>
      </c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46">
        <v>0.3125</v>
      </c>
      <c r="X12" s="47" t="str">
        <f t="shared" si="4"/>
        <v>09</v>
      </c>
      <c r="Y12" s="47" t="str">
        <f t="shared" si="5"/>
        <v>01</v>
      </c>
      <c r="Z12" s="47" t="str">
        <f t="shared" si="6"/>
        <v>00</v>
      </c>
      <c r="AA12" s="701" t="s">
        <v>2266</v>
      </c>
      <c r="AB12" s="49" t="str">
        <f t="shared" si="7"/>
        <v>09:01:00</v>
      </c>
      <c r="AC12" s="47" t="str">
        <f t="shared" si="8"/>
        <v>09</v>
      </c>
      <c r="AD12" s="47" t="str">
        <f t="shared" si="9"/>
        <v>10</v>
      </c>
      <c r="AE12" s="47" t="str">
        <f t="shared" si="10"/>
        <v>01</v>
      </c>
      <c r="AF12" s="701" t="s">
        <v>2267</v>
      </c>
      <c r="AG12" s="49" t="str">
        <f t="shared" si="11"/>
        <v>09:10:01</v>
      </c>
      <c r="AH12" s="50">
        <f t="shared" si="12"/>
        <v>6.3194444444444497E-2</v>
      </c>
      <c r="AI12" s="51">
        <f t="shared" si="13"/>
        <v>6.2615740740740167E-3</v>
      </c>
      <c r="AJ12" s="50">
        <f t="shared" si="14"/>
        <v>6.9456018518518514E-2</v>
      </c>
      <c r="AK12" s="52">
        <f t="shared" si="15"/>
        <v>19.780219780219781</v>
      </c>
      <c r="AL12" s="52">
        <f t="shared" si="16"/>
        <v>17.99700049991668</v>
      </c>
      <c r="AM12" s="106">
        <f t="shared" si="17"/>
        <v>0.40278935185185183</v>
      </c>
      <c r="AN12" s="47" t="str">
        <f t="shared" si="18"/>
        <v>11</v>
      </c>
      <c r="AO12" s="47" t="str">
        <f t="shared" si="19"/>
        <v>12</v>
      </c>
      <c r="AP12" s="47" t="str">
        <f t="shared" si="20"/>
        <v>29</v>
      </c>
      <c r="AQ12" s="701" t="s">
        <v>2268</v>
      </c>
      <c r="AR12" s="49" t="str">
        <f t="shared" si="21"/>
        <v>11:12:29</v>
      </c>
      <c r="AS12" s="47" t="str">
        <f t="shared" si="22"/>
        <v>11</v>
      </c>
      <c r="AT12" s="47" t="str">
        <f t="shared" si="23"/>
        <v>16</v>
      </c>
      <c r="AU12" s="47" t="str">
        <f t="shared" si="24"/>
        <v>47</v>
      </c>
      <c r="AV12" s="701" t="s">
        <v>2269</v>
      </c>
      <c r="AW12" s="49" t="str">
        <f t="shared" si="25"/>
        <v>11:16:47</v>
      </c>
      <c r="AX12" s="55">
        <f t="shared" si="26"/>
        <v>6.4212962962962972E-2</v>
      </c>
      <c r="AY12" s="241">
        <f t="shared" si="27"/>
        <v>2.9861111111111338E-3</v>
      </c>
      <c r="AZ12" s="55">
        <f t="shared" si="28"/>
        <v>6.7199074074074105E-2</v>
      </c>
      <c r="BA12" s="52">
        <f t="shared" si="29"/>
        <v>19.466474405191061</v>
      </c>
      <c r="BB12" s="52">
        <f t="shared" si="30"/>
        <v>18.601446779193935</v>
      </c>
      <c r="BC12" s="106">
        <f t="shared" si="31"/>
        <v>0.49082175925925925</v>
      </c>
      <c r="BD12" s="47" t="str">
        <f t="shared" si="32"/>
        <v>12</v>
      </c>
      <c r="BE12" s="47" t="str">
        <f t="shared" si="33"/>
        <v>47</v>
      </c>
      <c r="BF12" s="47" t="str">
        <f t="shared" si="34"/>
        <v>29</v>
      </c>
      <c r="BG12" s="701" t="s">
        <v>2270</v>
      </c>
      <c r="BH12" s="49" t="str">
        <f t="shared" si="35"/>
        <v>12:47:29</v>
      </c>
      <c r="BI12" s="47" t="str">
        <f t="shared" si="36"/>
        <v>12</v>
      </c>
      <c r="BJ12" s="47" t="str">
        <f t="shared" si="37"/>
        <v>53</v>
      </c>
      <c r="BK12" s="47" t="str">
        <f t="shared" si="38"/>
        <v>22</v>
      </c>
      <c r="BL12" s="701" t="s">
        <v>2271</v>
      </c>
      <c r="BM12" s="49" t="str">
        <f t="shared" si="39"/>
        <v>12:53:22</v>
      </c>
      <c r="BN12" s="55">
        <f t="shared" si="40"/>
        <v>4.2152777777777761E-2</v>
      </c>
      <c r="BO12" s="241">
        <f t="shared" si="41"/>
        <v>4.0856481481481577E-3</v>
      </c>
      <c r="BP12" s="55">
        <f t="shared" si="42"/>
        <v>4.6238425925925919E-2</v>
      </c>
      <c r="BQ12" s="52">
        <f t="shared" si="43"/>
        <v>19.769357495881383</v>
      </c>
      <c r="BR12" s="52">
        <f t="shared" si="44"/>
        <v>18.022528160200249</v>
      </c>
      <c r="BS12" s="56">
        <f t="shared" si="45"/>
        <v>0.55789351851851854</v>
      </c>
      <c r="BT12" s="47" t="str">
        <f t="shared" si="46"/>
        <v>14</v>
      </c>
      <c r="BU12" s="47" t="str">
        <f t="shared" si="47"/>
        <v>32</v>
      </c>
      <c r="BV12" s="47" t="str">
        <f t="shared" si="48"/>
        <v>36</v>
      </c>
      <c r="BW12" s="703">
        <v>143236</v>
      </c>
      <c r="BX12" s="49" t="str">
        <f t="shared" si="49"/>
        <v>14:32:36</v>
      </c>
      <c r="BY12" s="47" t="str">
        <f t="shared" si="50"/>
        <v>14</v>
      </c>
      <c r="BZ12" s="47" t="str">
        <f t="shared" si="51"/>
        <v>43</v>
      </c>
      <c r="CA12" s="47" t="str">
        <f t="shared" si="52"/>
        <v>15</v>
      </c>
      <c r="CB12" s="703">
        <v>144315</v>
      </c>
      <c r="CC12" s="49" t="str">
        <f t="shared" si="53"/>
        <v>14:43:15</v>
      </c>
      <c r="CD12" s="55">
        <f t="shared" si="54"/>
        <v>4.8078703703703707E-2</v>
      </c>
      <c r="CE12" s="241">
        <f t="shared" si="55"/>
        <v>7.3958333333332682E-3</v>
      </c>
      <c r="CF12" s="55">
        <f t="shared" si="56"/>
        <v>5.5474537037036975E-2</v>
      </c>
      <c r="CG12" s="52">
        <f t="shared" si="57"/>
        <v>17.332691381800675</v>
      </c>
      <c r="CH12" s="52">
        <f t="shared" si="58"/>
        <v>15.021906947631962</v>
      </c>
      <c r="CI12" s="106">
        <f t="shared" si="59"/>
        <v>0.6411458333333333</v>
      </c>
      <c r="CJ12" s="47" t="str">
        <f t="shared" si="60"/>
        <v/>
      </c>
      <c r="CK12" s="47" t="str">
        <f t="shared" si="61"/>
        <v/>
      </c>
      <c r="CL12" s="47" t="str">
        <f t="shared" si="62"/>
        <v/>
      </c>
      <c r="CM12" s="703"/>
      <c r="CN12" s="49"/>
      <c r="CO12" s="47"/>
      <c r="CP12" s="47"/>
      <c r="CQ12" s="47"/>
      <c r="CR12" s="703"/>
      <c r="CS12" s="49"/>
      <c r="CT12" s="55"/>
      <c r="CU12" s="345"/>
      <c r="CV12" s="55"/>
      <c r="CW12" s="52"/>
      <c r="CX12" s="52"/>
      <c r="CY12" s="89"/>
      <c r="CZ12" s="59"/>
      <c r="DA12" s="90"/>
      <c r="DB12" s="61"/>
      <c r="DC12" s="61"/>
      <c r="DD12" s="91"/>
      <c r="DE12" s="63"/>
      <c r="DF12" s="64"/>
      <c r="DG12" s="64"/>
      <c r="DH12" s="16"/>
      <c r="DI12" s="16"/>
      <c r="DJ12" s="65"/>
      <c r="DK12" s="65"/>
      <c r="DL12" s="65"/>
      <c r="DM12" s="65"/>
      <c r="DN12" s="65"/>
      <c r="DO12" s="65"/>
      <c r="DP12" s="65"/>
      <c r="DQ12" s="65"/>
      <c r="DR12" s="134"/>
      <c r="DS12" s="704"/>
    </row>
    <row r="13" spans="1:123" s="713" customFormat="1">
      <c r="A13" s="212">
        <v>6</v>
      </c>
      <c r="B13" s="80">
        <f t="shared" si="3"/>
        <v>120</v>
      </c>
      <c r="C13" s="332"/>
      <c r="D13" s="333" t="s">
        <v>119</v>
      </c>
      <c r="E13" s="333" t="s">
        <v>368</v>
      </c>
      <c r="F13" s="358" t="s">
        <v>2129</v>
      </c>
      <c r="G13" s="712"/>
      <c r="H13" s="712"/>
      <c r="I13" s="712"/>
      <c r="J13" s="712"/>
      <c r="K13" s="712"/>
      <c r="L13" s="712"/>
      <c r="M13" s="712"/>
      <c r="N13" s="712"/>
      <c r="O13" s="712"/>
      <c r="P13" s="712"/>
      <c r="Q13" s="712"/>
      <c r="R13" s="712"/>
      <c r="S13" s="712"/>
      <c r="T13" s="712"/>
      <c r="U13" s="712"/>
      <c r="V13" s="712"/>
      <c r="W13" s="46">
        <v>0.3125</v>
      </c>
      <c r="X13" s="47" t="str">
        <f t="shared" si="4"/>
        <v/>
      </c>
      <c r="Y13" s="47" t="str">
        <f t="shared" si="5"/>
        <v/>
      </c>
      <c r="Z13" s="47" t="str">
        <f t="shared" si="6"/>
        <v/>
      </c>
      <c r="AA13" s="701"/>
      <c r="AB13" s="49"/>
      <c r="AC13" s="47"/>
      <c r="AD13" s="47"/>
      <c r="AE13" s="47"/>
      <c r="AF13" s="701"/>
      <c r="AG13" s="49"/>
      <c r="AH13" s="50"/>
      <c r="AI13" s="51"/>
      <c r="AJ13" s="50"/>
      <c r="AK13" s="52"/>
      <c r="AL13" s="52"/>
      <c r="AM13" s="106"/>
      <c r="AN13" s="47"/>
      <c r="AO13" s="47"/>
      <c r="AP13" s="47"/>
      <c r="AQ13" s="701"/>
      <c r="AR13" s="49"/>
      <c r="AS13" s="47"/>
      <c r="AT13" s="47"/>
      <c r="AU13" s="47"/>
      <c r="AV13" s="701"/>
      <c r="AW13" s="49"/>
      <c r="AX13" s="55"/>
      <c r="AY13" s="241"/>
      <c r="AZ13" s="55"/>
      <c r="BA13" s="52"/>
      <c r="BB13" s="52"/>
      <c r="BC13" s="106"/>
      <c r="BD13" s="47"/>
      <c r="BE13" s="47"/>
      <c r="BF13" s="47"/>
      <c r="BG13" s="701"/>
      <c r="BH13" s="49"/>
      <c r="BI13" s="47"/>
      <c r="BJ13" s="47"/>
      <c r="BK13" s="47"/>
      <c r="BL13" s="701"/>
      <c r="BM13" s="49"/>
      <c r="BN13" s="55"/>
      <c r="BO13" s="241"/>
      <c r="BP13" s="55"/>
      <c r="BQ13" s="52"/>
      <c r="BR13" s="52"/>
      <c r="BS13" s="56"/>
      <c r="BT13" s="47"/>
      <c r="BU13" s="47"/>
      <c r="BV13" s="47"/>
      <c r="BW13" s="703"/>
      <c r="BX13" s="49"/>
      <c r="BY13" s="47"/>
      <c r="BZ13" s="47"/>
      <c r="CA13" s="47"/>
      <c r="CB13" s="703"/>
      <c r="CC13" s="49"/>
      <c r="CD13" s="55"/>
      <c r="CE13" s="241"/>
      <c r="CF13" s="55"/>
      <c r="CG13" s="52"/>
      <c r="CH13" s="52"/>
      <c r="CI13" s="106"/>
      <c r="CJ13" s="47" t="str">
        <f t="shared" si="60"/>
        <v/>
      </c>
      <c r="CK13" s="47" t="str">
        <f t="shared" si="61"/>
        <v/>
      </c>
      <c r="CL13" s="47" t="str">
        <f t="shared" si="62"/>
        <v/>
      </c>
      <c r="CM13" s="703"/>
      <c r="CN13" s="49"/>
      <c r="CO13" s="47"/>
      <c r="CP13" s="47"/>
      <c r="CQ13" s="47"/>
      <c r="CR13" s="703"/>
      <c r="CS13" s="49"/>
      <c r="CT13" s="55"/>
      <c r="CU13" s="345"/>
      <c r="CV13" s="55"/>
      <c r="CW13" s="52"/>
      <c r="CX13" s="52"/>
      <c r="CY13" s="89"/>
      <c r="CZ13" s="59"/>
      <c r="DA13" s="90"/>
      <c r="DB13" s="61"/>
      <c r="DC13" s="61"/>
      <c r="DD13" s="91"/>
      <c r="DE13" s="63"/>
      <c r="DF13" s="64"/>
      <c r="DG13" s="64"/>
      <c r="DH13" s="16"/>
      <c r="DI13" s="16"/>
      <c r="DJ13" s="65"/>
      <c r="DK13" s="65"/>
      <c r="DL13" s="65"/>
      <c r="DM13" s="65"/>
      <c r="DN13" s="65"/>
      <c r="DO13" s="65"/>
      <c r="DP13" s="65"/>
      <c r="DQ13" s="65"/>
      <c r="DR13" s="134"/>
      <c r="DS13" s="704"/>
    </row>
    <row r="14" spans="1:123">
      <c r="A14" s="214" t="s">
        <v>7</v>
      </c>
      <c r="B14" s="77" t="s">
        <v>52</v>
      </c>
      <c r="C14" s="565" t="s">
        <v>53</v>
      </c>
      <c r="D14" s="519"/>
      <c r="E14" s="519"/>
      <c r="F14" s="520"/>
      <c r="G14" s="706"/>
      <c r="H14" s="706"/>
      <c r="I14" s="706"/>
      <c r="J14" s="706"/>
      <c r="K14" s="706"/>
      <c r="L14" s="706"/>
      <c r="M14" s="706"/>
      <c r="N14" s="706"/>
      <c r="O14" s="706"/>
      <c r="P14" s="706"/>
      <c r="Q14" s="706"/>
      <c r="R14" s="706"/>
      <c r="S14" s="706"/>
      <c r="T14" s="706"/>
      <c r="U14" s="706"/>
      <c r="V14" s="706"/>
      <c r="W14" s="706"/>
      <c r="X14" s="706"/>
      <c r="Y14" s="706"/>
      <c r="Z14" s="706"/>
      <c r="AA14" s="706"/>
      <c r="AB14" s="706"/>
      <c r="AC14" s="706"/>
      <c r="AD14" s="706"/>
      <c r="AE14" s="706"/>
      <c r="AF14" s="706"/>
      <c r="AG14" s="706"/>
      <c r="AH14" s="706"/>
      <c r="AI14" s="706"/>
      <c r="AJ14" s="706"/>
      <c r="AK14" s="707"/>
      <c r="AL14" s="707"/>
      <c r="AM14" s="707"/>
      <c r="AN14" s="707"/>
      <c r="AO14" s="707"/>
      <c r="AP14" s="707"/>
      <c r="AQ14" s="707"/>
      <c r="AR14" s="707"/>
      <c r="AS14" s="706"/>
      <c r="AT14" s="706"/>
      <c r="AU14" s="706"/>
      <c r="AV14" s="708"/>
      <c r="AW14" s="706"/>
      <c r="AX14" s="706"/>
      <c r="AY14" s="706"/>
      <c r="AZ14" s="706"/>
      <c r="BA14" s="706"/>
      <c r="BB14" s="706"/>
      <c r="BC14" s="706"/>
      <c r="BD14" s="706"/>
      <c r="BE14" s="706"/>
      <c r="BF14" s="706"/>
      <c r="BG14" s="706"/>
      <c r="BH14" s="706"/>
      <c r="BI14" s="706"/>
      <c r="BJ14" s="706"/>
      <c r="BK14" s="706"/>
      <c r="BL14" s="708"/>
      <c r="BM14" s="706"/>
      <c r="BN14" s="706"/>
      <c r="BO14" s="706"/>
      <c r="BP14" s="706"/>
      <c r="BQ14" s="706"/>
      <c r="BR14" s="706"/>
      <c r="BS14" s="706"/>
      <c r="BT14" s="706"/>
      <c r="BU14" s="706"/>
      <c r="BV14" s="706"/>
      <c r="BW14" s="706"/>
      <c r="BX14" s="706"/>
      <c r="BY14" s="706"/>
      <c r="BZ14" s="706"/>
      <c r="CA14" s="706"/>
      <c r="CB14" s="706"/>
      <c r="CC14" s="706"/>
      <c r="CD14" s="706"/>
      <c r="CE14" s="706"/>
      <c r="CF14" s="706"/>
      <c r="CG14" s="707"/>
      <c r="CH14" s="707"/>
      <c r="CI14" s="706"/>
      <c r="CJ14" s="706"/>
      <c r="CK14" s="706"/>
      <c r="CL14" s="706"/>
      <c r="CM14" s="706"/>
      <c r="CN14" s="706"/>
      <c r="CO14" s="706"/>
      <c r="CP14" s="706"/>
      <c r="CQ14" s="706"/>
      <c r="CR14" s="706"/>
      <c r="CS14" s="706"/>
      <c r="CT14" s="706"/>
      <c r="CU14" s="709"/>
      <c r="CV14" s="706"/>
      <c r="CW14" s="706"/>
      <c r="CX14" s="706"/>
      <c r="CY14" s="706"/>
      <c r="CZ14" s="707"/>
      <c r="DA14" s="706"/>
      <c r="DB14" s="706"/>
      <c r="DC14" s="77">
        <v>120</v>
      </c>
      <c r="DD14" s="706"/>
      <c r="DE14" s="96" t="s">
        <v>2045</v>
      </c>
      <c r="DF14" s="706"/>
      <c r="DG14" s="706"/>
      <c r="DH14" s="706"/>
      <c r="DI14" s="706"/>
      <c r="DJ14" s="706"/>
      <c r="DK14" s="706"/>
      <c r="DL14" s="706"/>
      <c r="DM14" s="706"/>
      <c r="DN14" s="706"/>
      <c r="DO14" s="706"/>
      <c r="DP14" s="706"/>
      <c r="DQ14" s="706"/>
      <c r="DR14" s="710"/>
    </row>
    <row r="15" spans="1:123" s="713" customFormat="1">
      <c r="A15" s="212">
        <v>1</v>
      </c>
      <c r="B15" s="43" t="str">
        <f>B14</f>
        <v>120YR</v>
      </c>
      <c r="C15" s="81">
        <v>81</v>
      </c>
      <c r="D15" s="82" t="s">
        <v>294</v>
      </c>
      <c r="E15" s="82" t="s">
        <v>64</v>
      </c>
      <c r="F15" s="334"/>
      <c r="G15" s="712"/>
      <c r="H15" s="712"/>
      <c r="I15" s="712"/>
      <c r="J15" s="712"/>
      <c r="K15" s="712"/>
      <c r="L15" s="712"/>
      <c r="M15" s="712"/>
      <c r="N15" s="712"/>
      <c r="O15" s="712"/>
      <c r="P15" s="712"/>
      <c r="Q15" s="712"/>
      <c r="R15" s="712"/>
      <c r="S15" s="712"/>
      <c r="T15" s="712"/>
      <c r="U15" s="712"/>
      <c r="V15" s="712"/>
      <c r="W15" s="46">
        <v>0.32291666666666702</v>
      </c>
      <c r="X15" s="47" t="str">
        <f t="shared" ref="X15:X29" si="87">LEFT(AA15,2)</f>
        <v>09</v>
      </c>
      <c r="Y15" s="47" t="str">
        <f t="shared" ref="Y15:Y29" si="88">MID(AA15,3,2)</f>
        <v>23</v>
      </c>
      <c r="Z15" s="47" t="str">
        <f t="shared" ref="Z15:Z29" si="89">RIGHT(AA15,2)</f>
        <v>00</v>
      </c>
      <c r="AA15" s="701" t="s">
        <v>2288</v>
      </c>
      <c r="AB15" s="49" t="str">
        <f t="shared" ref="AB15:AB27" si="90">CONCATENATE(X15&amp;":"&amp;Y15&amp;":"&amp;Z15)</f>
        <v>09:23:00</v>
      </c>
      <c r="AC15" s="47" t="str">
        <f t="shared" ref="AC15:AC27" si="91">LEFT(AF15,2)</f>
        <v>09</v>
      </c>
      <c r="AD15" s="47" t="str">
        <f t="shared" ref="AD15:AD27" si="92">MID(AF15,3,2)</f>
        <v>24</v>
      </c>
      <c r="AE15" s="47" t="str">
        <f t="shared" ref="AE15:AE27" si="93">RIGHT(AF15,2)</f>
        <v>45</v>
      </c>
      <c r="AF15" s="701" t="s">
        <v>2289</v>
      </c>
      <c r="AG15" s="49" t="str">
        <f t="shared" ref="AG15:AG27" si="94">CONCATENATE(AC15&amp;":"&amp;AD15&amp;":"&amp;AE15)</f>
        <v>09:24:45</v>
      </c>
      <c r="AH15" s="50">
        <f t="shared" ref="AH15:AH27" si="95">AB15-W15</f>
        <v>6.8055555555555203E-2</v>
      </c>
      <c r="AI15" s="51">
        <f t="shared" ref="AI15:AI27" si="96">AG15-AB15</f>
        <v>1.2152777777777457E-3</v>
      </c>
      <c r="AJ15" s="50">
        <f t="shared" ref="AJ15:AJ27" si="97">AG15-AB15+AH15</f>
        <v>6.9270833333332948E-2</v>
      </c>
      <c r="AK15" s="52">
        <f t="shared" ref="AK15:AK27" si="98">$W$3/(MINUTE(AH15)/60+HOUR(AH15)+SECOND(AH15)/3600)</f>
        <v>18.367346938775512</v>
      </c>
      <c r="AL15" s="52">
        <f t="shared" ref="AL15:AL27" si="99">$W$3/(MINUTE(AJ15)/60+HOUR(AJ15)+SECOND(AJ15)/3600)</f>
        <v>18.045112781954888</v>
      </c>
      <c r="AM15" s="106">
        <f t="shared" ref="AM15:AM27" si="100">AG15+"0:30"</f>
        <v>0.41302083333333328</v>
      </c>
      <c r="AN15" s="47" t="str">
        <f t="shared" ref="AN15:AN27" si="101">LEFT(AQ15,2)</f>
        <v>11</v>
      </c>
      <c r="AO15" s="47" t="str">
        <f t="shared" ref="AO15:AO27" si="102">MID(AQ15,3,2)</f>
        <v>28</v>
      </c>
      <c r="AP15" s="47" t="str">
        <f t="shared" ref="AP15:AP27" si="103">RIGHT(AQ15,2)</f>
        <v>54</v>
      </c>
      <c r="AQ15" s="701" t="s">
        <v>2290</v>
      </c>
      <c r="AR15" s="49" t="str">
        <f t="shared" ref="AR15:AR27" si="104">CONCATENATE(AN15&amp;":"&amp;AO15&amp;":"&amp;AP15)</f>
        <v>11:28:54</v>
      </c>
      <c r="AS15" s="47" t="str">
        <f t="shared" ref="AS15:AS27" si="105">LEFT(AV15,2)</f>
        <v>11</v>
      </c>
      <c r="AT15" s="47" t="str">
        <f t="shared" ref="AT15:AT27" si="106">MID(AV15,3,2)</f>
        <v>31</v>
      </c>
      <c r="AU15" s="47" t="str">
        <f t="shared" ref="AU15:AU27" si="107">RIGHT(AV15,2)</f>
        <v>03</v>
      </c>
      <c r="AV15" s="701" t="s">
        <v>2291</v>
      </c>
      <c r="AW15" s="49" t="str">
        <f t="shared" ref="AW15:AW27" si="108">CONCATENATE(AS15&amp;":"&amp;AT15&amp;":"&amp;AU15)</f>
        <v>11:31:03</v>
      </c>
      <c r="AX15" s="55">
        <f t="shared" ref="AX15:AX27" si="109">AR15-AM15</f>
        <v>6.5381944444444506E-2</v>
      </c>
      <c r="AY15" s="241">
        <f t="shared" ref="AY15:AY27" si="110">AW15-AR15</f>
        <v>1.4930555555555669E-3</v>
      </c>
      <c r="AZ15" s="55">
        <f t="shared" ref="AZ15:AZ27" si="111">AW15-AR15+AX15</f>
        <v>6.6875000000000073E-2</v>
      </c>
      <c r="BA15" s="52">
        <f t="shared" ref="BA15:BA27" si="112">$AM$3/(MINUTE(AX15)/60+HOUR(AX15)+SECOND(AX15)/3600)</f>
        <v>19.118428040361128</v>
      </c>
      <c r="BB15" s="52">
        <f t="shared" ref="BB15:BB27" si="113">$AM$3/(MINUTE(AZ15)/60+HOUR(AZ15)+SECOND(AZ15)/3600)</f>
        <v>18.691588785046729</v>
      </c>
      <c r="BC15" s="106">
        <f t="shared" ref="BC15:BC27" si="114">AW15+"0:30"</f>
        <v>0.50072916666666667</v>
      </c>
      <c r="BD15" s="47" t="str">
        <f t="shared" ref="BD15:BD27" si="115">LEFT(BG15,2)</f>
        <v>13</v>
      </c>
      <c r="BE15" s="47" t="str">
        <f t="shared" ref="BE15:BE27" si="116">MID(BG15,3,2)</f>
        <v>04</v>
      </c>
      <c r="BF15" s="47" t="str">
        <f t="shared" ref="BF15:BF27" si="117">RIGHT(BG15,2)</f>
        <v>47</v>
      </c>
      <c r="BG15" s="701" t="s">
        <v>2292</v>
      </c>
      <c r="BH15" s="49" t="str">
        <f t="shared" ref="BH15:BH27" si="118">CONCATENATE(BD15&amp;":"&amp;BE15&amp;":"&amp;BF15)</f>
        <v>13:04:47</v>
      </c>
      <c r="BI15" s="47" t="str">
        <f t="shared" ref="BI15:BI27" si="119">LEFT(BL15,2)</f>
        <v>13</v>
      </c>
      <c r="BJ15" s="47" t="str">
        <f t="shared" ref="BJ15:BJ27" si="120">MID(BL15,3,2)</f>
        <v>12</v>
      </c>
      <c r="BK15" s="47" t="str">
        <f t="shared" ref="BK15:BK27" si="121">RIGHT(BL15,2)</f>
        <v>58</v>
      </c>
      <c r="BL15" s="701" t="s">
        <v>2293</v>
      </c>
      <c r="BM15" s="49" t="str">
        <f t="shared" ref="BM15:BM27" si="122">CONCATENATE(BI15&amp;":"&amp;BJ15&amp;":"&amp;BK15)</f>
        <v>13:12:58</v>
      </c>
      <c r="BN15" s="55">
        <f t="shared" ref="BN15:BN27" si="123">BH15-BC15</f>
        <v>4.425925925925922E-2</v>
      </c>
      <c r="BO15" s="241">
        <f t="shared" ref="BO15:BO27" si="124">BM15-BH15</f>
        <v>5.6828703703704075E-3</v>
      </c>
      <c r="BP15" s="55">
        <f t="shared" ref="BP15:BP27" si="125">BM15-BC15</f>
        <v>4.9942129629629628E-2</v>
      </c>
      <c r="BQ15" s="52">
        <f t="shared" ref="BQ15:BQ27" si="126">$BC$3/(MINUTE(BN15)/60+HOUR(BN15)+SECOND(BN15)/3600)</f>
        <v>18.82845188284519</v>
      </c>
      <c r="BR15" s="52">
        <f t="shared" ref="BR15:BR27" si="127">$BC$3/(MINUTE(BP15)/60+HOUR(BP15)+SECOND(BP15)/3600)</f>
        <v>16.685979142526072</v>
      </c>
      <c r="BS15" s="56">
        <f t="shared" ref="BS15:BS27" si="128">BM15+"00:30"</f>
        <v>0.57150462962962967</v>
      </c>
      <c r="BT15" s="47" t="str">
        <f t="shared" ref="BT15:BT27" si="129">LEFT(BW15,2)</f>
        <v>14</v>
      </c>
      <c r="BU15" s="47" t="str">
        <f t="shared" ref="BU15:BU27" si="130">MID(BW15,3,2)</f>
        <v>48</v>
      </c>
      <c r="BV15" s="47" t="str">
        <f t="shared" ref="BV15:BV27" si="131">RIGHT(BW15,2)</f>
        <v>00</v>
      </c>
      <c r="BW15" s="703">
        <v>144800</v>
      </c>
      <c r="BX15" s="49" t="str">
        <f t="shared" ref="BX15:BX27" si="132">CONCATENATE(BT15&amp;":"&amp;BU15&amp;":"&amp;BV15)</f>
        <v>14:48:00</v>
      </c>
      <c r="BY15" s="47" t="str">
        <f t="shared" ref="BY15:BY27" si="133">LEFT(CB15,2)</f>
        <v>14</v>
      </c>
      <c r="BZ15" s="47" t="str">
        <f t="shared" ref="BZ15:BZ27" si="134">MID(CB15,3,2)</f>
        <v>51</v>
      </c>
      <c r="CA15" s="47" t="str">
        <f t="shared" ref="CA15:CA27" si="135">RIGHT(CB15,2)</f>
        <v>05</v>
      </c>
      <c r="CB15" s="703">
        <v>145105</v>
      </c>
      <c r="CC15" s="49" t="str">
        <f t="shared" ref="CC15:CC27" si="136">CONCATENATE(BY15&amp;":"&amp;BZ15&amp;":"&amp;CA15)</f>
        <v>14:51:05</v>
      </c>
      <c r="CD15" s="55">
        <f t="shared" ref="CD15:CD27" si="137">BX15-BS15</f>
        <v>4.5162037037037028E-2</v>
      </c>
      <c r="CE15" s="241">
        <f t="shared" ref="CE15:CE27" si="138">CC15-BX15</f>
        <v>2.1412037037037424E-3</v>
      </c>
      <c r="CF15" s="55">
        <f t="shared" ref="CF15:CF27" si="139">CC15-BS15</f>
        <v>4.7303240740740771E-2</v>
      </c>
      <c r="CG15" s="52">
        <f t="shared" ref="CG15:CG27" si="140">$BS$3/(MINUTE(CD15)/60+HOUR(CD15)+SECOND(CD15)/3600)</f>
        <v>18.452075858534084</v>
      </c>
      <c r="CH15" s="52">
        <f t="shared" ref="CH15:CH27" si="141">$BS$3/(MINUTE(CF15)/60+HOUR(CF15)+SECOND(CF15)/3600)</f>
        <v>17.616833863469537</v>
      </c>
      <c r="CI15" s="106">
        <f t="shared" ref="CI15:CI27" si="142">CC15+"0:40"</f>
        <v>0.64658564814814823</v>
      </c>
      <c r="CJ15" s="47" t="str">
        <f t="shared" ref="CJ15:CJ29" si="143">LEFT(CM15,2)</f>
        <v>16</v>
      </c>
      <c r="CK15" s="47" t="str">
        <f t="shared" ref="CK15:CK29" si="144">MID(CM15,3,2)</f>
        <v>19</v>
      </c>
      <c r="CL15" s="47" t="str">
        <f t="shared" ref="CL15:CL29" si="145">RIGHT(CM15,2)</f>
        <v>33</v>
      </c>
      <c r="CM15" s="703">
        <v>161933</v>
      </c>
      <c r="CN15" s="49" t="str">
        <f t="shared" ref="CN15:CN26" si="146">CONCATENATE(CJ15&amp;":"&amp;CK15&amp;":"&amp;CL15)</f>
        <v>16:19:33</v>
      </c>
      <c r="CO15" s="47" t="str">
        <f t="shared" ref="CO15:CO26" si="147">LEFT(CR15,2)</f>
        <v>16</v>
      </c>
      <c r="CP15" s="47" t="str">
        <f t="shared" ref="CP15:CP26" si="148">MID(CR15,3,2)</f>
        <v>33</v>
      </c>
      <c r="CQ15" s="47" t="str">
        <f t="shared" ref="CQ15:CQ26" si="149">RIGHT(CR15,2)</f>
        <v>24</v>
      </c>
      <c r="CR15" s="703">
        <v>163324</v>
      </c>
      <c r="CS15" s="49" t="str">
        <f t="shared" ref="CS15:CS26" si="150">CONCATENATE(CO15&amp;":"&amp;CP15&amp;":"&amp;CQ15)</f>
        <v>16:33:24</v>
      </c>
      <c r="CT15" s="55">
        <f t="shared" ref="CT15:CT26" si="151">CN15-CI15</f>
        <v>3.3657407407407303E-2</v>
      </c>
      <c r="CU15" s="345">
        <f t="shared" ref="CU15:CU26" si="152">CS15-CN15</f>
        <v>9.6180555555555047E-3</v>
      </c>
      <c r="CV15" s="412">
        <f t="shared" ref="CV15:CV26" si="153">CS15-CN15+CT15</f>
        <v>4.3275462962962807E-2</v>
      </c>
      <c r="CW15" s="413">
        <f t="shared" ref="CW15:CW26" si="154">$CI$3/(MINUTE(CT15)/60+HOUR(CT15)+SECOND(CT15)/3600)</f>
        <v>24.759284731774414</v>
      </c>
      <c r="CX15" s="413">
        <f t="shared" ref="CX15:CX26" si="155">$CI$3/(MINUTE(CV15)/60+HOUR(CV15)+SECOND(CV15)/3600)</f>
        <v>19.256485691361327</v>
      </c>
      <c r="CY15" s="414"/>
      <c r="CZ15" s="406">
        <f t="shared" ref="CZ15:CZ26" si="156">$DC$14/(MINUTE(DC15)/60+HOUR(DC15)+SECOND(DC15)/3600)</f>
        <v>18.723182941099989</v>
      </c>
      <c r="DA15" s="415"/>
      <c r="DB15" s="407">
        <f t="shared" ref="DB15:DB26" si="157">R15+AH15+AX15+BN15+CD15+CT15</f>
        <v>0.25651620370370326</v>
      </c>
      <c r="DC15" s="407">
        <f t="shared" ref="DC15:DC26" si="158">T15+AJ15+AZ15+BP15+CF15+CT15</f>
        <v>0.26704861111111072</v>
      </c>
      <c r="DD15" s="416"/>
      <c r="DE15" s="63">
        <v>120</v>
      </c>
      <c r="DF15" s="408">
        <f t="shared" ref="DF15:DF26" si="159">MINUTE(DB15)/60+HOUR(DB15)+SECOND(DB15)/3600</f>
        <v>6.1563888888888894</v>
      </c>
      <c r="DG15" s="408">
        <f t="shared" ref="DG15:DG26" si="160">MINUTE(DC15)/60+HOUR(DC15)+SECOND(DC15)/3600</f>
        <v>6.4091666666666667</v>
      </c>
      <c r="DH15" s="409">
        <v>200</v>
      </c>
      <c r="DI15" s="409">
        <f t="shared" ref="DI15:DI26" si="161">-(SECOND(CN15-$CN$15)/60+MINUTE(CN15-$CN$15)+HOUR(CN15-$CN$15)*60)</f>
        <v>0</v>
      </c>
      <c r="DJ15" s="410">
        <f t="shared" ref="DJ15:DJ26" si="162">IF((DE15+DH15+DI15)&lt;DE15,DE15,DE15+DH15+DI15)</f>
        <v>320</v>
      </c>
      <c r="DK15" s="410">
        <f t="shared" ref="DK15:DK26" si="163">IF(CN15&gt;$DE$14,0,DJ15)</f>
        <v>320</v>
      </c>
      <c r="DL15" s="410">
        <f t="shared" ref="DL15:DL26" si="164">IF((S15&gt;$DN$3),0,DK15)</f>
        <v>320</v>
      </c>
      <c r="DM15" s="410">
        <f t="shared" ref="DM15:DM26" si="165">IF((AI15&gt;$DN$3),0,DK15)</f>
        <v>320</v>
      </c>
      <c r="DN15" s="410">
        <f t="shared" ref="DN15:DN26" si="166">IF((AY15&gt;$DN$3),0,DK15)</f>
        <v>320</v>
      </c>
      <c r="DO15" s="410">
        <f t="shared" ref="DO15:DO26" si="167">IF((BO15&gt;$DN$3),0,DK15)</f>
        <v>320</v>
      </c>
      <c r="DP15" s="410">
        <f t="shared" ref="DP15:DP26" si="168">IF((CE15&gt;$DN$3),0,DK15)</f>
        <v>320</v>
      </c>
      <c r="DQ15" s="410">
        <f t="shared" ref="DQ15:DQ26" si="169">IF((CU15&gt;$DM$3),0,DK15)</f>
        <v>320</v>
      </c>
      <c r="DR15" s="411">
        <f t="shared" ref="DR15:DR26" si="170">DL15*DM15*DN15*DO15*DP15*DQ15/DL15/DM15/DN15/DP15/DQ15</f>
        <v>320</v>
      </c>
    </row>
    <row r="16" spans="1:123" s="705" customFormat="1">
      <c r="A16" s="212">
        <v>2</v>
      </c>
      <c r="B16" s="43" t="str">
        <f t="shared" ref="B16:B29" si="171">B15</f>
        <v>120YR</v>
      </c>
      <c r="C16" s="81">
        <v>85</v>
      </c>
      <c r="D16" s="82" t="s">
        <v>2088</v>
      </c>
      <c r="E16" s="82" t="s">
        <v>238</v>
      </c>
      <c r="F16" s="334"/>
      <c r="G16" s="712"/>
      <c r="H16" s="712"/>
      <c r="I16" s="712"/>
      <c r="J16" s="712"/>
      <c r="K16" s="712"/>
      <c r="L16" s="712"/>
      <c r="M16" s="712"/>
      <c r="N16" s="712"/>
      <c r="O16" s="712"/>
      <c r="P16" s="712"/>
      <c r="Q16" s="712"/>
      <c r="R16" s="712"/>
      <c r="S16" s="712"/>
      <c r="T16" s="712"/>
      <c r="U16" s="712"/>
      <c r="V16" s="712"/>
      <c r="W16" s="46">
        <v>0.32291666666666702</v>
      </c>
      <c r="X16" s="47" t="str">
        <f t="shared" si="87"/>
        <v>09</v>
      </c>
      <c r="Y16" s="47" t="str">
        <f t="shared" si="88"/>
        <v>22</v>
      </c>
      <c r="Z16" s="47" t="str">
        <f t="shared" si="89"/>
        <v>40</v>
      </c>
      <c r="AA16" s="701" t="s">
        <v>2272</v>
      </c>
      <c r="AB16" s="49" t="str">
        <f t="shared" si="90"/>
        <v>09:22:40</v>
      </c>
      <c r="AC16" s="47" t="str">
        <f t="shared" si="91"/>
        <v>09</v>
      </c>
      <c r="AD16" s="47" t="str">
        <f t="shared" si="92"/>
        <v>25</v>
      </c>
      <c r="AE16" s="47" t="str">
        <f t="shared" si="93"/>
        <v>47</v>
      </c>
      <c r="AF16" s="701" t="s">
        <v>2273</v>
      </c>
      <c r="AG16" s="49" t="str">
        <f t="shared" si="94"/>
        <v>09:25:47</v>
      </c>
      <c r="AH16" s="50">
        <f t="shared" si="95"/>
        <v>6.7824074074073759E-2</v>
      </c>
      <c r="AI16" s="51">
        <f t="shared" si="96"/>
        <v>2.1643518518518201E-3</v>
      </c>
      <c r="AJ16" s="50">
        <f t="shared" si="97"/>
        <v>6.9988425925925579E-2</v>
      </c>
      <c r="AK16" s="52">
        <f t="shared" si="98"/>
        <v>18.430034129692832</v>
      </c>
      <c r="AL16" s="52">
        <f t="shared" si="99"/>
        <v>17.860095915329918</v>
      </c>
      <c r="AM16" s="106">
        <f t="shared" si="100"/>
        <v>0.41373842592592591</v>
      </c>
      <c r="AN16" s="47" t="str">
        <f t="shared" si="101"/>
        <v>11</v>
      </c>
      <c r="AO16" s="47" t="str">
        <f t="shared" si="102"/>
        <v>27</v>
      </c>
      <c r="AP16" s="47" t="str">
        <f t="shared" si="103"/>
        <v>59</v>
      </c>
      <c r="AQ16" s="701" t="s">
        <v>2274</v>
      </c>
      <c r="AR16" s="49" t="str">
        <f t="shared" si="104"/>
        <v>11:27:59</v>
      </c>
      <c r="AS16" s="47" t="str">
        <f t="shared" si="105"/>
        <v>11</v>
      </c>
      <c r="AT16" s="47" t="str">
        <f t="shared" si="106"/>
        <v>29</v>
      </c>
      <c r="AU16" s="47" t="str">
        <f t="shared" si="107"/>
        <v>50</v>
      </c>
      <c r="AV16" s="701" t="s">
        <v>2275</v>
      </c>
      <c r="AW16" s="49" t="str">
        <f t="shared" si="108"/>
        <v>11:29:50</v>
      </c>
      <c r="AX16" s="55">
        <f t="shared" si="109"/>
        <v>6.4027777777777739E-2</v>
      </c>
      <c r="AY16" s="241">
        <f t="shared" si="110"/>
        <v>1.2847222222222565E-3</v>
      </c>
      <c r="AZ16" s="55">
        <f t="shared" si="111"/>
        <v>6.5312499999999996E-2</v>
      </c>
      <c r="BA16" s="52">
        <f t="shared" si="112"/>
        <v>19.522776572668114</v>
      </c>
      <c r="BB16" s="52">
        <f t="shared" si="113"/>
        <v>19.138755980861244</v>
      </c>
      <c r="BC16" s="106">
        <f t="shared" si="114"/>
        <v>0.49988425925925922</v>
      </c>
      <c r="BD16" s="47" t="str">
        <f t="shared" si="115"/>
        <v>13</v>
      </c>
      <c r="BE16" s="47" t="str">
        <f t="shared" si="116"/>
        <v>08</v>
      </c>
      <c r="BF16" s="47" t="str">
        <f t="shared" si="117"/>
        <v>06</v>
      </c>
      <c r="BG16" s="701" t="s">
        <v>2276</v>
      </c>
      <c r="BH16" s="49" t="str">
        <f t="shared" si="118"/>
        <v>13:08:06</v>
      </c>
      <c r="BI16" s="47" t="str">
        <f t="shared" si="119"/>
        <v>13</v>
      </c>
      <c r="BJ16" s="47" t="str">
        <f t="shared" si="120"/>
        <v>09</v>
      </c>
      <c r="BK16" s="47" t="str">
        <f t="shared" si="121"/>
        <v>42</v>
      </c>
      <c r="BL16" s="701" t="s">
        <v>1563</v>
      </c>
      <c r="BM16" s="49" t="str">
        <f t="shared" si="122"/>
        <v>13:09:42</v>
      </c>
      <c r="BN16" s="55">
        <f t="shared" si="123"/>
        <v>4.7407407407407398E-2</v>
      </c>
      <c r="BO16" s="241">
        <f t="shared" si="124"/>
        <v>1.1111111111111738E-3</v>
      </c>
      <c r="BP16" s="55">
        <f t="shared" si="125"/>
        <v>4.8518518518518572E-2</v>
      </c>
      <c r="BQ16" s="52">
        <f t="shared" si="126"/>
        <v>17.578125</v>
      </c>
      <c r="BR16" s="52">
        <f t="shared" si="127"/>
        <v>17.175572519083971</v>
      </c>
      <c r="BS16" s="56">
        <f t="shared" si="128"/>
        <v>0.56923611111111116</v>
      </c>
      <c r="BT16" s="47" t="str">
        <f t="shared" si="129"/>
        <v>14</v>
      </c>
      <c r="BU16" s="47" t="str">
        <f t="shared" si="130"/>
        <v>47</v>
      </c>
      <c r="BV16" s="47" t="str">
        <f t="shared" si="131"/>
        <v>34</v>
      </c>
      <c r="BW16" s="703">
        <v>144734</v>
      </c>
      <c r="BX16" s="49" t="str">
        <f t="shared" si="132"/>
        <v>14:47:34</v>
      </c>
      <c r="BY16" s="47" t="str">
        <f t="shared" si="133"/>
        <v>14</v>
      </c>
      <c r="BZ16" s="47" t="str">
        <f t="shared" si="134"/>
        <v>49</v>
      </c>
      <c r="CA16" s="47" t="str">
        <f t="shared" si="135"/>
        <v>51</v>
      </c>
      <c r="CB16" s="703">
        <v>144951</v>
      </c>
      <c r="CC16" s="49" t="str">
        <f t="shared" si="136"/>
        <v>14:49:51</v>
      </c>
      <c r="CD16" s="55">
        <f t="shared" si="137"/>
        <v>4.7129629629629521E-2</v>
      </c>
      <c r="CE16" s="241">
        <f t="shared" si="138"/>
        <v>1.585648148148211E-3</v>
      </c>
      <c r="CF16" s="55">
        <f t="shared" si="139"/>
        <v>4.8715277777777732E-2</v>
      </c>
      <c r="CG16" s="52">
        <f t="shared" si="140"/>
        <v>17.68172888015717</v>
      </c>
      <c r="CH16" s="52">
        <f t="shared" si="141"/>
        <v>17.106200997861723</v>
      </c>
      <c r="CI16" s="106">
        <f t="shared" si="142"/>
        <v>0.64572916666666669</v>
      </c>
      <c r="CJ16" s="47" t="str">
        <f t="shared" si="143"/>
        <v>16</v>
      </c>
      <c r="CK16" s="47" t="str">
        <f t="shared" si="144"/>
        <v>19</v>
      </c>
      <c r="CL16" s="47" t="str">
        <f t="shared" si="145"/>
        <v>34</v>
      </c>
      <c r="CM16" s="703">
        <v>161934</v>
      </c>
      <c r="CN16" s="49" t="str">
        <f t="shared" si="146"/>
        <v>16:19:34</v>
      </c>
      <c r="CO16" s="47" t="str">
        <f t="shared" si="147"/>
        <v>16</v>
      </c>
      <c r="CP16" s="47" t="str">
        <f t="shared" si="148"/>
        <v>34</v>
      </c>
      <c r="CQ16" s="47" t="str">
        <f t="shared" si="149"/>
        <v>00</v>
      </c>
      <c r="CR16" s="703">
        <v>163400</v>
      </c>
      <c r="CS16" s="49" t="str">
        <f t="shared" si="150"/>
        <v>16:34:00</v>
      </c>
      <c r="CT16" s="55">
        <f t="shared" si="151"/>
        <v>3.4525462962962883E-2</v>
      </c>
      <c r="CU16" s="345">
        <f t="shared" si="152"/>
        <v>1.0023148148148198E-2</v>
      </c>
      <c r="CV16" s="412">
        <f t="shared" si="153"/>
        <v>4.4548611111111081E-2</v>
      </c>
      <c r="CW16" s="413">
        <f t="shared" si="154"/>
        <v>24.136775058665773</v>
      </c>
      <c r="CX16" s="413">
        <f t="shared" si="155"/>
        <v>18.706157443491819</v>
      </c>
      <c r="CY16" s="414"/>
      <c r="CZ16" s="406">
        <f t="shared" si="156"/>
        <v>18.72237150039005</v>
      </c>
      <c r="DA16" s="415"/>
      <c r="DB16" s="407">
        <f t="shared" si="157"/>
        <v>0.2609143518518513</v>
      </c>
      <c r="DC16" s="407">
        <f t="shared" si="158"/>
        <v>0.26706018518518476</v>
      </c>
      <c r="DD16" s="416"/>
      <c r="DE16" s="63">
        <v>120</v>
      </c>
      <c r="DF16" s="408">
        <f t="shared" si="159"/>
        <v>6.2619444444444445</v>
      </c>
      <c r="DG16" s="408">
        <f t="shared" si="160"/>
        <v>6.4094444444444445</v>
      </c>
      <c r="DH16" s="409">
        <f>DH15-5</f>
        <v>195</v>
      </c>
      <c r="DI16" s="409">
        <f t="shared" si="161"/>
        <v>-1.6666666666666666E-2</v>
      </c>
      <c r="DJ16" s="410">
        <f t="shared" si="162"/>
        <v>314.98333333333335</v>
      </c>
      <c r="DK16" s="410">
        <f t="shared" si="163"/>
        <v>314.98333333333335</v>
      </c>
      <c r="DL16" s="410">
        <f t="shared" si="164"/>
        <v>314.98333333333335</v>
      </c>
      <c r="DM16" s="410">
        <f t="shared" si="165"/>
        <v>314.98333333333335</v>
      </c>
      <c r="DN16" s="410">
        <f t="shared" si="166"/>
        <v>314.98333333333335</v>
      </c>
      <c r="DO16" s="410">
        <f t="shared" si="167"/>
        <v>314.98333333333335</v>
      </c>
      <c r="DP16" s="410">
        <f t="shared" si="168"/>
        <v>314.98333333333335</v>
      </c>
      <c r="DQ16" s="410">
        <f t="shared" si="169"/>
        <v>314.98333333333335</v>
      </c>
      <c r="DR16" s="411">
        <f t="shared" si="170"/>
        <v>314.98333333333335</v>
      </c>
      <c r="DS16" s="713"/>
    </row>
    <row r="17" spans="1:123" s="713" customFormat="1">
      <c r="A17" s="212">
        <v>3</v>
      </c>
      <c r="B17" s="43" t="str">
        <f t="shared" si="171"/>
        <v>120YR</v>
      </c>
      <c r="C17" s="81">
        <v>53</v>
      </c>
      <c r="D17" s="82" t="s">
        <v>2090</v>
      </c>
      <c r="E17" s="82" t="s">
        <v>232</v>
      </c>
      <c r="F17" s="44"/>
      <c r="G17" s="712"/>
      <c r="H17" s="712"/>
      <c r="I17" s="712"/>
      <c r="J17" s="712"/>
      <c r="K17" s="712"/>
      <c r="L17" s="712"/>
      <c r="M17" s="712"/>
      <c r="N17" s="712"/>
      <c r="O17" s="712"/>
      <c r="P17" s="712"/>
      <c r="Q17" s="712"/>
      <c r="R17" s="712"/>
      <c r="S17" s="712"/>
      <c r="T17" s="712"/>
      <c r="U17" s="712"/>
      <c r="V17" s="712"/>
      <c r="W17" s="46">
        <v>0.32291666666666702</v>
      </c>
      <c r="X17" s="47" t="str">
        <f t="shared" si="87"/>
        <v>09</v>
      </c>
      <c r="Y17" s="47" t="str">
        <f t="shared" si="88"/>
        <v>23</v>
      </c>
      <c r="Z17" s="47" t="str">
        <f t="shared" si="89"/>
        <v>41</v>
      </c>
      <c r="AA17" s="701" t="s">
        <v>2255</v>
      </c>
      <c r="AB17" s="49" t="str">
        <f t="shared" si="90"/>
        <v>09:23:41</v>
      </c>
      <c r="AC17" s="47" t="str">
        <f t="shared" si="91"/>
        <v>09</v>
      </c>
      <c r="AD17" s="47" t="str">
        <f t="shared" si="92"/>
        <v>26</v>
      </c>
      <c r="AE17" s="47" t="str">
        <f t="shared" si="93"/>
        <v>25</v>
      </c>
      <c r="AF17" s="701" t="s">
        <v>2256</v>
      </c>
      <c r="AG17" s="49" t="str">
        <f t="shared" si="94"/>
        <v>09:26:25</v>
      </c>
      <c r="AH17" s="50">
        <f t="shared" si="95"/>
        <v>6.853009259259224E-2</v>
      </c>
      <c r="AI17" s="51">
        <f t="shared" si="96"/>
        <v>1.8981481481481488E-3</v>
      </c>
      <c r="AJ17" s="50">
        <f t="shared" si="97"/>
        <v>7.0428240740740389E-2</v>
      </c>
      <c r="AK17" s="52">
        <f t="shared" si="98"/>
        <v>18.240162134774533</v>
      </c>
      <c r="AL17" s="52">
        <f t="shared" si="99"/>
        <v>17.748562037797864</v>
      </c>
      <c r="AM17" s="106">
        <f t="shared" si="100"/>
        <v>0.41417824074074072</v>
      </c>
      <c r="AN17" s="47" t="str">
        <f t="shared" si="101"/>
        <v>11</v>
      </c>
      <c r="AO17" s="47" t="str">
        <f t="shared" si="102"/>
        <v>28</v>
      </c>
      <c r="AP17" s="47" t="str">
        <f t="shared" si="103"/>
        <v>03</v>
      </c>
      <c r="AQ17" s="701" t="s">
        <v>2257</v>
      </c>
      <c r="AR17" s="49" t="str">
        <f t="shared" si="104"/>
        <v>11:28:03</v>
      </c>
      <c r="AS17" s="47" t="str">
        <f t="shared" si="105"/>
        <v>11</v>
      </c>
      <c r="AT17" s="47" t="str">
        <f t="shared" si="106"/>
        <v>31</v>
      </c>
      <c r="AU17" s="47" t="str">
        <f t="shared" si="107"/>
        <v>35</v>
      </c>
      <c r="AV17" s="701" t="s">
        <v>1404</v>
      </c>
      <c r="AW17" s="49" t="str">
        <f t="shared" si="108"/>
        <v>11:31:35</v>
      </c>
      <c r="AX17" s="55">
        <f t="shared" si="109"/>
        <v>6.3634259259259252E-2</v>
      </c>
      <c r="AY17" s="241">
        <f t="shared" si="110"/>
        <v>2.4537037037037357E-3</v>
      </c>
      <c r="AZ17" s="55">
        <f t="shared" si="111"/>
        <v>6.6087962962962987E-2</v>
      </c>
      <c r="BA17" s="52">
        <f t="shared" si="112"/>
        <v>19.643506729719899</v>
      </c>
      <c r="BB17" s="52">
        <f t="shared" si="113"/>
        <v>18.914185639229419</v>
      </c>
      <c r="BC17" s="106">
        <f t="shared" si="114"/>
        <v>0.50109953703703702</v>
      </c>
      <c r="BD17" s="47" t="str">
        <f t="shared" si="115"/>
        <v>13</v>
      </c>
      <c r="BE17" s="47" t="str">
        <f t="shared" si="116"/>
        <v>09</v>
      </c>
      <c r="BF17" s="47" t="str">
        <f t="shared" si="117"/>
        <v>15</v>
      </c>
      <c r="BG17" s="701" t="s">
        <v>2258</v>
      </c>
      <c r="BH17" s="49" t="str">
        <f t="shared" si="118"/>
        <v>13:09:15</v>
      </c>
      <c r="BI17" s="47" t="str">
        <f t="shared" si="119"/>
        <v>13</v>
      </c>
      <c r="BJ17" s="47" t="str">
        <f t="shared" si="120"/>
        <v>15</v>
      </c>
      <c r="BK17" s="47" t="str">
        <f t="shared" si="121"/>
        <v>15</v>
      </c>
      <c r="BL17" s="701" t="s">
        <v>2259</v>
      </c>
      <c r="BM17" s="49" t="str">
        <f t="shared" si="122"/>
        <v>13:15:15</v>
      </c>
      <c r="BN17" s="55">
        <f t="shared" si="123"/>
        <v>4.6990740740740722E-2</v>
      </c>
      <c r="BO17" s="241">
        <f t="shared" si="124"/>
        <v>4.1666666666666519E-3</v>
      </c>
      <c r="BP17" s="55">
        <f t="shared" si="125"/>
        <v>5.1157407407407374E-2</v>
      </c>
      <c r="BQ17" s="52">
        <f t="shared" si="126"/>
        <v>17.733990147783253</v>
      </c>
      <c r="BR17" s="52">
        <f t="shared" si="127"/>
        <v>16.289592760180994</v>
      </c>
      <c r="BS17" s="56">
        <f t="shared" si="128"/>
        <v>0.57309027777777777</v>
      </c>
      <c r="BT17" s="47" t="str">
        <f t="shared" si="129"/>
        <v>14</v>
      </c>
      <c r="BU17" s="47" t="str">
        <f t="shared" si="130"/>
        <v>47</v>
      </c>
      <c r="BV17" s="47" t="str">
        <f t="shared" si="131"/>
        <v>53</v>
      </c>
      <c r="BW17" s="703">
        <v>144753</v>
      </c>
      <c r="BX17" s="49" t="str">
        <f t="shared" si="132"/>
        <v>14:47:53</v>
      </c>
      <c r="BY17" s="47" t="str">
        <f t="shared" si="133"/>
        <v>14</v>
      </c>
      <c r="BZ17" s="47" t="str">
        <f t="shared" si="134"/>
        <v>56</v>
      </c>
      <c r="CA17" s="47" t="str">
        <f t="shared" si="135"/>
        <v>48</v>
      </c>
      <c r="CB17" s="703">
        <v>145648</v>
      </c>
      <c r="CC17" s="49" t="str">
        <f t="shared" si="136"/>
        <v>14:56:48</v>
      </c>
      <c r="CD17" s="55">
        <f t="shared" si="137"/>
        <v>4.3495370370370323E-2</v>
      </c>
      <c r="CE17" s="241">
        <f t="shared" si="138"/>
        <v>6.1921296296296724E-3</v>
      </c>
      <c r="CF17" s="55">
        <f t="shared" si="139"/>
        <v>4.9687499999999996E-2</v>
      </c>
      <c r="CG17" s="52">
        <f t="shared" si="140"/>
        <v>19.159127195316653</v>
      </c>
      <c r="CH17" s="52">
        <f t="shared" si="141"/>
        <v>16.771488469601675</v>
      </c>
      <c r="CI17" s="106">
        <f t="shared" si="142"/>
        <v>0.65055555555555555</v>
      </c>
      <c r="CJ17" s="47" t="str">
        <f t="shared" si="143"/>
        <v>16</v>
      </c>
      <c r="CK17" s="47" t="str">
        <f t="shared" si="144"/>
        <v>19</v>
      </c>
      <c r="CL17" s="47" t="str">
        <f t="shared" si="145"/>
        <v>36</v>
      </c>
      <c r="CM17" s="703">
        <v>161936</v>
      </c>
      <c r="CN17" s="49" t="str">
        <f t="shared" si="146"/>
        <v>16:19:36</v>
      </c>
      <c r="CO17" s="47" t="str">
        <f t="shared" si="147"/>
        <v>16</v>
      </c>
      <c r="CP17" s="47" t="str">
        <f t="shared" si="148"/>
        <v>43</v>
      </c>
      <c r="CQ17" s="47" t="str">
        <f t="shared" si="149"/>
        <v>04</v>
      </c>
      <c r="CR17" s="703">
        <v>164304</v>
      </c>
      <c r="CS17" s="49" t="str">
        <f t="shared" si="150"/>
        <v>16:43:04</v>
      </c>
      <c r="CT17" s="55">
        <f t="shared" si="151"/>
        <v>2.9722222222222316E-2</v>
      </c>
      <c r="CU17" s="345">
        <f t="shared" si="152"/>
        <v>1.6296296296296142E-2</v>
      </c>
      <c r="CV17" s="412">
        <f t="shared" si="153"/>
        <v>4.6018518518518459E-2</v>
      </c>
      <c r="CW17" s="413">
        <f t="shared" si="154"/>
        <v>28.037383177570096</v>
      </c>
      <c r="CX17" s="413">
        <f t="shared" si="155"/>
        <v>18.108651911468812</v>
      </c>
      <c r="CY17" s="414"/>
      <c r="CZ17" s="406">
        <f t="shared" si="156"/>
        <v>18.720748829953198</v>
      </c>
      <c r="DA17" s="415"/>
      <c r="DB17" s="407">
        <f t="shared" si="157"/>
        <v>0.25237268518518485</v>
      </c>
      <c r="DC17" s="407">
        <f t="shared" si="158"/>
        <v>0.26708333333333306</v>
      </c>
      <c r="DD17" s="416"/>
      <c r="DE17" s="63">
        <v>120</v>
      </c>
      <c r="DF17" s="408">
        <f t="shared" si="159"/>
        <v>6.0569444444444445</v>
      </c>
      <c r="DG17" s="408">
        <f t="shared" si="160"/>
        <v>6.41</v>
      </c>
      <c r="DH17" s="409">
        <f>DH16-5</f>
        <v>190</v>
      </c>
      <c r="DI17" s="409">
        <f t="shared" si="161"/>
        <v>-0.05</v>
      </c>
      <c r="DJ17" s="410">
        <f t="shared" si="162"/>
        <v>309.95</v>
      </c>
      <c r="DK17" s="410">
        <f t="shared" si="163"/>
        <v>309.95</v>
      </c>
      <c r="DL17" s="410">
        <f t="shared" si="164"/>
        <v>309.95</v>
      </c>
      <c r="DM17" s="410">
        <f t="shared" si="165"/>
        <v>309.95</v>
      </c>
      <c r="DN17" s="410">
        <f t="shared" si="166"/>
        <v>309.95</v>
      </c>
      <c r="DO17" s="410">
        <f t="shared" si="167"/>
        <v>309.95</v>
      </c>
      <c r="DP17" s="410">
        <f t="shared" si="168"/>
        <v>309.95</v>
      </c>
      <c r="DQ17" s="410">
        <f t="shared" si="169"/>
        <v>309.95</v>
      </c>
      <c r="DR17" s="411">
        <f t="shared" si="170"/>
        <v>309.94999999999993</v>
      </c>
    </row>
    <row r="18" spans="1:123" s="713" customFormat="1">
      <c r="A18" s="212">
        <v>4</v>
      </c>
      <c r="B18" s="43" t="str">
        <f t="shared" si="171"/>
        <v>120YR</v>
      </c>
      <c r="C18" s="81">
        <v>60</v>
      </c>
      <c r="D18" s="82" t="s">
        <v>246</v>
      </c>
      <c r="E18" s="82" t="s">
        <v>293</v>
      </c>
      <c r="F18" s="44"/>
      <c r="G18" s="712"/>
      <c r="H18" s="712"/>
      <c r="I18" s="712"/>
      <c r="J18" s="712"/>
      <c r="K18" s="712"/>
      <c r="L18" s="712"/>
      <c r="M18" s="712"/>
      <c r="N18" s="712"/>
      <c r="O18" s="712"/>
      <c r="P18" s="712"/>
      <c r="Q18" s="712"/>
      <c r="R18" s="712"/>
      <c r="S18" s="712"/>
      <c r="T18" s="712"/>
      <c r="U18" s="712"/>
      <c r="V18" s="712"/>
      <c r="W18" s="46">
        <v>0.32291666666666669</v>
      </c>
      <c r="X18" s="47" t="str">
        <f t="shared" si="87"/>
        <v>09</v>
      </c>
      <c r="Y18" s="47" t="str">
        <f t="shared" si="88"/>
        <v>23</v>
      </c>
      <c r="Z18" s="47" t="str">
        <f t="shared" si="89"/>
        <v>33</v>
      </c>
      <c r="AA18" s="701" t="s">
        <v>2277</v>
      </c>
      <c r="AB18" s="49" t="str">
        <f t="shared" si="90"/>
        <v>09:23:33</v>
      </c>
      <c r="AC18" s="47" t="str">
        <f t="shared" si="91"/>
        <v>09</v>
      </c>
      <c r="AD18" s="47" t="str">
        <f t="shared" si="92"/>
        <v>24</v>
      </c>
      <c r="AE18" s="47" t="str">
        <f t="shared" si="93"/>
        <v>19</v>
      </c>
      <c r="AF18" s="701" t="s">
        <v>2278</v>
      </c>
      <c r="AG18" s="49" t="str">
        <f t="shared" si="94"/>
        <v>09:24:19</v>
      </c>
      <c r="AH18" s="50">
        <f t="shared" si="95"/>
        <v>6.8437499999999984E-2</v>
      </c>
      <c r="AI18" s="51">
        <f t="shared" si="96"/>
        <v>5.3240740740739811E-4</v>
      </c>
      <c r="AJ18" s="50">
        <f t="shared" si="97"/>
        <v>6.8969907407407383E-2</v>
      </c>
      <c r="AK18" s="52">
        <f t="shared" si="98"/>
        <v>18.264840182648403</v>
      </c>
      <c r="AL18" s="52">
        <f t="shared" si="99"/>
        <v>18.123846282933378</v>
      </c>
      <c r="AM18" s="106">
        <f t="shared" si="100"/>
        <v>0.41271990740740738</v>
      </c>
      <c r="AN18" s="47" t="str">
        <f t="shared" si="101"/>
        <v>11</v>
      </c>
      <c r="AO18" s="47" t="str">
        <f t="shared" si="102"/>
        <v>28</v>
      </c>
      <c r="AP18" s="47" t="str">
        <f t="shared" si="103"/>
        <v>24</v>
      </c>
      <c r="AQ18" s="701" t="s">
        <v>2284</v>
      </c>
      <c r="AR18" s="49" t="str">
        <f t="shared" si="104"/>
        <v>11:28:24</v>
      </c>
      <c r="AS18" s="47" t="str">
        <f t="shared" si="105"/>
        <v>11</v>
      </c>
      <c r="AT18" s="47" t="str">
        <f t="shared" si="106"/>
        <v>29</v>
      </c>
      <c r="AU18" s="47" t="str">
        <f t="shared" si="107"/>
        <v>51</v>
      </c>
      <c r="AV18" s="701" t="s">
        <v>2279</v>
      </c>
      <c r="AW18" s="49" t="str">
        <f t="shared" si="108"/>
        <v>11:29:51</v>
      </c>
      <c r="AX18" s="55">
        <f t="shared" si="109"/>
        <v>6.5335648148148129E-2</v>
      </c>
      <c r="AY18" s="241">
        <f t="shared" si="110"/>
        <v>1.0069444444444908E-3</v>
      </c>
      <c r="AZ18" s="55">
        <f t="shared" si="111"/>
        <v>6.634259259259262E-2</v>
      </c>
      <c r="BA18" s="52">
        <f t="shared" si="112"/>
        <v>19.131975199291407</v>
      </c>
      <c r="BB18" s="52">
        <f t="shared" si="113"/>
        <v>18.841591067690157</v>
      </c>
      <c r="BC18" s="106">
        <f t="shared" si="114"/>
        <v>0.49989583333333332</v>
      </c>
      <c r="BD18" s="47" t="str">
        <f t="shared" si="115"/>
        <v>13</v>
      </c>
      <c r="BE18" s="47" t="str">
        <f t="shared" si="116"/>
        <v>09</v>
      </c>
      <c r="BF18" s="47" t="str">
        <f t="shared" si="117"/>
        <v>44</v>
      </c>
      <c r="BG18" s="701" t="s">
        <v>2280</v>
      </c>
      <c r="BH18" s="49" t="str">
        <f t="shared" si="118"/>
        <v>13:09:44</v>
      </c>
      <c r="BI18" s="47" t="str">
        <f t="shared" si="119"/>
        <v>13</v>
      </c>
      <c r="BJ18" s="47" t="str">
        <f t="shared" si="120"/>
        <v>11</v>
      </c>
      <c r="BK18" s="47" t="str">
        <f t="shared" si="121"/>
        <v>12</v>
      </c>
      <c r="BL18" s="701" t="s">
        <v>2281</v>
      </c>
      <c r="BM18" s="49" t="str">
        <f t="shared" si="122"/>
        <v>13:11:12</v>
      </c>
      <c r="BN18" s="55">
        <f t="shared" si="123"/>
        <v>4.8530092592592666E-2</v>
      </c>
      <c r="BO18" s="241">
        <f t="shared" si="124"/>
        <v>1.0185185185185297E-3</v>
      </c>
      <c r="BP18" s="55">
        <f t="shared" si="125"/>
        <v>4.9548611111111196E-2</v>
      </c>
      <c r="BQ18" s="52">
        <f t="shared" si="126"/>
        <v>17.171476269973766</v>
      </c>
      <c r="BR18" s="52">
        <f t="shared" si="127"/>
        <v>16.818500350385424</v>
      </c>
      <c r="BS18" s="56">
        <f t="shared" si="128"/>
        <v>0.57027777777777788</v>
      </c>
      <c r="BT18" s="47" t="str">
        <f t="shared" si="129"/>
        <v>14</v>
      </c>
      <c r="BU18" s="47" t="str">
        <f t="shared" si="130"/>
        <v>47</v>
      </c>
      <c r="BV18" s="47" t="str">
        <f t="shared" si="131"/>
        <v>33</v>
      </c>
      <c r="BW18" s="703">
        <v>144733</v>
      </c>
      <c r="BX18" s="49" t="str">
        <f t="shared" si="132"/>
        <v>14:47:33</v>
      </c>
      <c r="BY18" s="47" t="str">
        <f t="shared" si="133"/>
        <v>14</v>
      </c>
      <c r="BZ18" s="47" t="str">
        <f t="shared" si="134"/>
        <v>49</v>
      </c>
      <c r="CA18" s="47" t="str">
        <f t="shared" si="135"/>
        <v>09</v>
      </c>
      <c r="CB18" s="703">
        <v>144909</v>
      </c>
      <c r="CC18" s="49" t="str">
        <f t="shared" si="136"/>
        <v>14:49:09</v>
      </c>
      <c r="CD18" s="55">
        <f t="shared" si="137"/>
        <v>4.6076388888888764E-2</v>
      </c>
      <c r="CE18" s="241">
        <f t="shared" si="138"/>
        <v>1.1111111111110628E-3</v>
      </c>
      <c r="CF18" s="55">
        <f t="shared" si="139"/>
        <v>4.7187499999999827E-2</v>
      </c>
      <c r="CG18" s="52">
        <f t="shared" si="140"/>
        <v>18.085908063300675</v>
      </c>
      <c r="CH18" s="52">
        <f t="shared" si="141"/>
        <v>17.660044150110373</v>
      </c>
      <c r="CI18" s="106">
        <f t="shared" si="142"/>
        <v>0.6452430555555555</v>
      </c>
      <c r="CJ18" s="47" t="str">
        <f t="shared" si="143"/>
        <v>16</v>
      </c>
      <c r="CK18" s="47" t="str">
        <f t="shared" si="144"/>
        <v>21</v>
      </c>
      <c r="CL18" s="47" t="str">
        <f t="shared" si="145"/>
        <v>35</v>
      </c>
      <c r="CM18" s="703">
        <v>162135</v>
      </c>
      <c r="CN18" s="49" t="str">
        <f t="shared" si="146"/>
        <v>16:21:35</v>
      </c>
      <c r="CO18" s="47" t="str">
        <f t="shared" si="147"/>
        <v>16</v>
      </c>
      <c r="CP18" s="47" t="str">
        <f t="shared" si="148"/>
        <v>33</v>
      </c>
      <c r="CQ18" s="47" t="str">
        <f t="shared" si="149"/>
        <v>39</v>
      </c>
      <c r="CR18" s="703">
        <v>163339</v>
      </c>
      <c r="CS18" s="49" t="str">
        <f t="shared" si="150"/>
        <v>16:33:39</v>
      </c>
      <c r="CT18" s="55">
        <f t="shared" si="151"/>
        <v>3.6412037037036993E-2</v>
      </c>
      <c r="CU18" s="345">
        <f t="shared" si="152"/>
        <v>8.3796296296297923E-3</v>
      </c>
      <c r="CV18" s="412">
        <f t="shared" si="153"/>
        <v>4.4791666666666785E-2</v>
      </c>
      <c r="CW18" s="413">
        <f t="shared" si="154"/>
        <v>22.886204704386522</v>
      </c>
      <c r="CX18" s="413">
        <f t="shared" si="155"/>
        <v>18.604651162790699</v>
      </c>
      <c r="CY18" s="414"/>
      <c r="CZ18" s="406">
        <f t="shared" si="156"/>
        <v>18.624703599913776</v>
      </c>
      <c r="DA18" s="415"/>
      <c r="DB18" s="407">
        <f t="shared" si="157"/>
        <v>0.26479166666666654</v>
      </c>
      <c r="DC18" s="407">
        <f t="shared" si="158"/>
        <v>0.26846064814814802</v>
      </c>
      <c r="DD18" s="416"/>
      <c r="DE18" s="63">
        <v>120</v>
      </c>
      <c r="DF18" s="408">
        <f t="shared" si="159"/>
        <v>6.3549999999999995</v>
      </c>
      <c r="DG18" s="408">
        <f t="shared" si="160"/>
        <v>6.4430555555555555</v>
      </c>
      <c r="DH18" s="409">
        <f>DH17-5</f>
        <v>185</v>
      </c>
      <c r="DI18" s="409">
        <f t="shared" si="161"/>
        <v>-2.0333333333333332</v>
      </c>
      <c r="DJ18" s="410">
        <f t="shared" si="162"/>
        <v>302.96666666666664</v>
      </c>
      <c r="DK18" s="410">
        <f t="shared" si="163"/>
        <v>302.96666666666664</v>
      </c>
      <c r="DL18" s="410">
        <f t="shared" si="164"/>
        <v>302.96666666666664</v>
      </c>
      <c r="DM18" s="410">
        <f t="shared" si="165"/>
        <v>302.96666666666664</v>
      </c>
      <c r="DN18" s="410">
        <f t="shared" si="166"/>
        <v>302.96666666666664</v>
      </c>
      <c r="DO18" s="410">
        <f t="shared" si="167"/>
        <v>302.96666666666664</v>
      </c>
      <c r="DP18" s="410">
        <f t="shared" si="168"/>
        <v>302.96666666666664</v>
      </c>
      <c r="DQ18" s="410">
        <f t="shared" si="169"/>
        <v>302.96666666666664</v>
      </c>
      <c r="DR18" s="411">
        <f t="shared" si="170"/>
        <v>302.96666666666664</v>
      </c>
      <c r="DS18" s="705"/>
    </row>
    <row r="19" spans="1:123" s="713" customFormat="1">
      <c r="A19" s="212">
        <v>5</v>
      </c>
      <c r="B19" s="43" t="str">
        <f t="shared" si="171"/>
        <v>120YR</v>
      </c>
      <c r="C19" s="81">
        <v>19</v>
      </c>
      <c r="D19" s="82" t="s">
        <v>295</v>
      </c>
      <c r="E19" s="82" t="s">
        <v>255</v>
      </c>
      <c r="F19" s="334"/>
      <c r="G19" s="712"/>
      <c r="H19" s="712"/>
      <c r="I19" s="712"/>
      <c r="J19" s="712"/>
      <c r="K19" s="712"/>
      <c r="L19" s="712"/>
      <c r="M19" s="712"/>
      <c r="N19" s="712"/>
      <c r="O19" s="712"/>
      <c r="P19" s="712"/>
      <c r="Q19" s="712"/>
      <c r="R19" s="712"/>
      <c r="S19" s="712"/>
      <c r="T19" s="712"/>
      <c r="U19" s="712"/>
      <c r="V19" s="712"/>
      <c r="W19" s="46">
        <v>0.32291666666666702</v>
      </c>
      <c r="X19" s="47" t="str">
        <f t="shared" si="87"/>
        <v>09</v>
      </c>
      <c r="Y19" s="47" t="str">
        <f t="shared" si="88"/>
        <v>23</v>
      </c>
      <c r="Z19" s="47" t="str">
        <f t="shared" si="89"/>
        <v>08</v>
      </c>
      <c r="AA19" s="701" t="s">
        <v>2282</v>
      </c>
      <c r="AB19" s="49" t="str">
        <f t="shared" si="90"/>
        <v>09:23:08</v>
      </c>
      <c r="AC19" s="47" t="str">
        <f t="shared" si="91"/>
        <v>09</v>
      </c>
      <c r="AD19" s="47" t="str">
        <f t="shared" si="92"/>
        <v>27</v>
      </c>
      <c r="AE19" s="47" t="str">
        <f t="shared" si="93"/>
        <v>41</v>
      </c>
      <c r="AF19" s="701" t="s">
        <v>2283</v>
      </c>
      <c r="AG19" s="49" t="str">
        <f t="shared" si="94"/>
        <v>09:27:41</v>
      </c>
      <c r="AH19" s="50">
        <f t="shared" si="95"/>
        <v>6.8148148148147791E-2</v>
      </c>
      <c r="AI19" s="51">
        <f t="shared" si="96"/>
        <v>3.1597222222222165E-3</v>
      </c>
      <c r="AJ19" s="50">
        <f t="shared" si="97"/>
        <v>7.1307870370370008E-2</v>
      </c>
      <c r="AK19" s="52">
        <f t="shared" si="98"/>
        <v>18.342391304347828</v>
      </c>
      <c r="AL19" s="52">
        <f t="shared" si="99"/>
        <v>17.529621814640482</v>
      </c>
      <c r="AM19" s="106">
        <f t="shared" si="100"/>
        <v>0.41505787037037034</v>
      </c>
      <c r="AN19" s="47" t="str">
        <f t="shared" si="101"/>
        <v>11</v>
      </c>
      <c r="AO19" s="47" t="str">
        <f t="shared" si="102"/>
        <v>28</v>
      </c>
      <c r="AP19" s="47" t="str">
        <f t="shared" si="103"/>
        <v>24</v>
      </c>
      <c r="AQ19" s="701" t="s">
        <v>2284</v>
      </c>
      <c r="AR19" s="49" t="str">
        <f t="shared" si="104"/>
        <v>11:28:24</v>
      </c>
      <c r="AS19" s="47" t="str">
        <f t="shared" si="105"/>
        <v>11</v>
      </c>
      <c r="AT19" s="47" t="str">
        <f t="shared" si="106"/>
        <v>33</v>
      </c>
      <c r="AU19" s="47" t="str">
        <f t="shared" si="107"/>
        <v>49</v>
      </c>
      <c r="AV19" s="701" t="s">
        <v>2285</v>
      </c>
      <c r="AW19" s="49" t="str">
        <f t="shared" si="108"/>
        <v>11:33:49</v>
      </c>
      <c r="AX19" s="55">
        <f t="shared" si="109"/>
        <v>6.299768518518517E-2</v>
      </c>
      <c r="AY19" s="241">
        <f t="shared" si="110"/>
        <v>3.7615740740741255E-3</v>
      </c>
      <c r="AZ19" s="55">
        <f t="shared" si="111"/>
        <v>6.6759259259259296E-2</v>
      </c>
      <c r="BA19" s="52">
        <f t="shared" si="112"/>
        <v>19.841998897666727</v>
      </c>
      <c r="BB19" s="52">
        <f t="shared" si="113"/>
        <v>18.723994452149793</v>
      </c>
      <c r="BC19" s="106">
        <f t="shared" si="114"/>
        <v>0.50265046296296301</v>
      </c>
      <c r="BD19" s="47" t="str">
        <f t="shared" si="115"/>
        <v>13</v>
      </c>
      <c r="BE19" s="47" t="str">
        <f t="shared" si="116"/>
        <v>08</v>
      </c>
      <c r="BF19" s="47" t="str">
        <f t="shared" si="117"/>
        <v>23</v>
      </c>
      <c r="BG19" s="701" t="s">
        <v>2286</v>
      </c>
      <c r="BH19" s="49" t="str">
        <f t="shared" si="118"/>
        <v>13:08:23</v>
      </c>
      <c r="BI19" s="47" t="str">
        <f t="shared" si="119"/>
        <v>13</v>
      </c>
      <c r="BJ19" s="47" t="str">
        <f t="shared" si="120"/>
        <v>15</v>
      </c>
      <c r="BK19" s="47" t="str">
        <f t="shared" si="121"/>
        <v>52</v>
      </c>
      <c r="BL19" s="701" t="s">
        <v>2287</v>
      </c>
      <c r="BM19" s="49" t="str">
        <f t="shared" si="122"/>
        <v>13:15:52</v>
      </c>
      <c r="BN19" s="55">
        <f t="shared" si="123"/>
        <v>4.4837962962962941E-2</v>
      </c>
      <c r="BO19" s="241">
        <f t="shared" si="124"/>
        <v>5.1967592592592204E-3</v>
      </c>
      <c r="BP19" s="55">
        <f t="shared" si="125"/>
        <v>5.0034722222222161E-2</v>
      </c>
      <c r="BQ19" s="52">
        <f t="shared" si="126"/>
        <v>18.585441404233354</v>
      </c>
      <c r="BR19" s="52">
        <f t="shared" si="127"/>
        <v>16.655100624566277</v>
      </c>
      <c r="BS19" s="56">
        <f t="shared" si="128"/>
        <v>0.57351851851851854</v>
      </c>
      <c r="BT19" s="47" t="str">
        <f t="shared" si="129"/>
        <v>14</v>
      </c>
      <c r="BU19" s="47" t="str">
        <f t="shared" si="130"/>
        <v>47</v>
      </c>
      <c r="BV19" s="47" t="str">
        <f t="shared" si="131"/>
        <v>35</v>
      </c>
      <c r="BW19" s="703">
        <v>144735</v>
      </c>
      <c r="BX19" s="49" t="str">
        <f t="shared" si="132"/>
        <v>14:47:35</v>
      </c>
      <c r="BY19" s="47" t="str">
        <f t="shared" si="133"/>
        <v>14</v>
      </c>
      <c r="BZ19" s="47" t="str">
        <f t="shared" si="134"/>
        <v>56</v>
      </c>
      <c r="CA19" s="47" t="str">
        <f t="shared" si="135"/>
        <v>09</v>
      </c>
      <c r="CB19" s="703">
        <v>145609</v>
      </c>
      <c r="CC19" s="49" t="str">
        <f t="shared" si="136"/>
        <v>14:56:09</v>
      </c>
      <c r="CD19" s="55">
        <f t="shared" si="137"/>
        <v>4.2858796296296298E-2</v>
      </c>
      <c r="CE19" s="241">
        <f t="shared" si="138"/>
        <v>5.9490740740740788E-3</v>
      </c>
      <c r="CF19" s="55">
        <f t="shared" si="139"/>
        <v>4.8807870370370376E-2</v>
      </c>
      <c r="CG19" s="52">
        <f t="shared" si="140"/>
        <v>19.443694301917365</v>
      </c>
      <c r="CH19" s="52">
        <f t="shared" si="141"/>
        <v>17.073749110742231</v>
      </c>
      <c r="CI19" s="106">
        <f t="shared" si="142"/>
        <v>0.65010416666666671</v>
      </c>
      <c r="CJ19" s="47" t="str">
        <f t="shared" si="143"/>
        <v>16</v>
      </c>
      <c r="CK19" s="47" t="str">
        <f t="shared" si="144"/>
        <v>27</v>
      </c>
      <c r="CL19" s="47" t="str">
        <f t="shared" si="145"/>
        <v>19</v>
      </c>
      <c r="CM19" s="703">
        <v>162719</v>
      </c>
      <c r="CN19" s="49" t="str">
        <f t="shared" si="146"/>
        <v>16:27:19</v>
      </c>
      <c r="CO19" s="47" t="str">
        <f t="shared" si="147"/>
        <v>16</v>
      </c>
      <c r="CP19" s="47" t="str">
        <f t="shared" si="148"/>
        <v>34</v>
      </c>
      <c r="CQ19" s="47" t="str">
        <f t="shared" si="149"/>
        <v>48</v>
      </c>
      <c r="CR19" s="703">
        <v>163448</v>
      </c>
      <c r="CS19" s="49" t="str">
        <f t="shared" si="150"/>
        <v>16:34:48</v>
      </c>
      <c r="CT19" s="55">
        <f t="shared" si="151"/>
        <v>3.5532407407407374E-2</v>
      </c>
      <c r="CU19" s="345">
        <f t="shared" si="152"/>
        <v>5.1967592592592204E-3</v>
      </c>
      <c r="CV19" s="412">
        <f t="shared" si="153"/>
        <v>4.0729166666666594E-2</v>
      </c>
      <c r="CW19" s="413">
        <f t="shared" si="154"/>
        <v>23.452768729641694</v>
      </c>
      <c r="CX19" s="413">
        <f t="shared" si="155"/>
        <v>20.460358056265985</v>
      </c>
      <c r="CY19" s="414"/>
      <c r="CZ19" s="406">
        <f t="shared" si="156"/>
        <v>18.352521347550873</v>
      </c>
      <c r="DA19" s="415"/>
      <c r="DB19" s="407">
        <f t="shared" si="157"/>
        <v>0.25437499999999957</v>
      </c>
      <c r="DC19" s="407">
        <f t="shared" si="158"/>
        <v>0.27244212962962921</v>
      </c>
      <c r="DD19" s="416"/>
      <c r="DE19" s="63">
        <v>120</v>
      </c>
      <c r="DF19" s="408">
        <f t="shared" si="159"/>
        <v>6.1049999999999995</v>
      </c>
      <c r="DG19" s="408">
        <f t="shared" si="160"/>
        <v>6.5386111111111109</v>
      </c>
      <c r="DH19" s="409">
        <f>DH18-5</f>
        <v>180</v>
      </c>
      <c r="DI19" s="409">
        <f t="shared" si="161"/>
        <v>-7.7666666666666666</v>
      </c>
      <c r="DJ19" s="410">
        <f t="shared" si="162"/>
        <v>292.23333333333335</v>
      </c>
      <c r="DK19" s="410">
        <f t="shared" si="163"/>
        <v>292.23333333333335</v>
      </c>
      <c r="DL19" s="410">
        <f t="shared" si="164"/>
        <v>292.23333333333335</v>
      </c>
      <c r="DM19" s="410">
        <f t="shared" si="165"/>
        <v>292.23333333333335</v>
      </c>
      <c r="DN19" s="410">
        <f t="shared" si="166"/>
        <v>292.23333333333335</v>
      </c>
      <c r="DO19" s="410">
        <f t="shared" si="167"/>
        <v>292.23333333333335</v>
      </c>
      <c r="DP19" s="410">
        <f t="shared" si="168"/>
        <v>292.23333333333335</v>
      </c>
      <c r="DQ19" s="410">
        <f t="shared" si="169"/>
        <v>292.23333333333335</v>
      </c>
      <c r="DR19" s="411">
        <f t="shared" si="170"/>
        <v>292.23333333333341</v>
      </c>
    </row>
    <row r="20" spans="1:123" s="713" customFormat="1">
      <c r="A20" s="212">
        <v>6</v>
      </c>
      <c r="B20" s="43" t="str">
        <f t="shared" si="171"/>
        <v>120YR</v>
      </c>
      <c r="C20" s="623">
        <v>58</v>
      </c>
      <c r="D20" s="82" t="s">
        <v>290</v>
      </c>
      <c r="E20" s="82" t="s">
        <v>302</v>
      </c>
      <c r="F20" s="44"/>
      <c r="G20" s="712"/>
      <c r="H20" s="712"/>
      <c r="I20" s="712"/>
      <c r="J20" s="712"/>
      <c r="K20" s="712"/>
      <c r="L20" s="712"/>
      <c r="M20" s="712"/>
      <c r="N20" s="712"/>
      <c r="O20" s="712"/>
      <c r="P20" s="712"/>
      <c r="Q20" s="712"/>
      <c r="R20" s="712"/>
      <c r="S20" s="712"/>
      <c r="T20" s="712"/>
      <c r="U20" s="712"/>
      <c r="V20" s="712"/>
      <c r="W20" s="46">
        <v>0.32291666666666669</v>
      </c>
      <c r="X20" s="47" t="str">
        <f t="shared" si="87"/>
        <v>09</v>
      </c>
      <c r="Y20" s="47" t="str">
        <f t="shared" si="88"/>
        <v>22</v>
      </c>
      <c r="Z20" s="47" t="str">
        <f t="shared" si="89"/>
        <v>39</v>
      </c>
      <c r="AA20" s="701" t="s">
        <v>2250</v>
      </c>
      <c r="AB20" s="49" t="str">
        <f t="shared" si="90"/>
        <v>09:22:39</v>
      </c>
      <c r="AC20" s="47" t="str">
        <f t="shared" si="91"/>
        <v>09</v>
      </c>
      <c r="AD20" s="47" t="str">
        <f t="shared" si="92"/>
        <v>27</v>
      </c>
      <c r="AE20" s="47" t="str">
        <f t="shared" si="93"/>
        <v>56</v>
      </c>
      <c r="AF20" s="701" t="s">
        <v>2251</v>
      </c>
      <c r="AG20" s="49" t="str">
        <f t="shared" si="94"/>
        <v>09:27:56</v>
      </c>
      <c r="AH20" s="50">
        <f t="shared" si="95"/>
        <v>6.7812499999999942E-2</v>
      </c>
      <c r="AI20" s="51">
        <f t="shared" si="96"/>
        <v>3.6689814814815369E-3</v>
      </c>
      <c r="AJ20" s="50">
        <f t="shared" si="97"/>
        <v>7.1481481481481479E-2</v>
      </c>
      <c r="AK20" s="52">
        <f t="shared" si="98"/>
        <v>18.433179723502306</v>
      </c>
      <c r="AL20" s="52">
        <f t="shared" si="99"/>
        <v>17.487046632124354</v>
      </c>
      <c r="AM20" s="106">
        <f t="shared" si="100"/>
        <v>0.41523148148148148</v>
      </c>
      <c r="AN20" s="47" t="str">
        <f t="shared" si="101"/>
        <v>11</v>
      </c>
      <c r="AO20" s="47" t="str">
        <f t="shared" si="102"/>
        <v>24</v>
      </c>
      <c r="AP20" s="47" t="str">
        <f t="shared" si="103"/>
        <v>05</v>
      </c>
      <c r="AQ20" s="701" t="s">
        <v>2252</v>
      </c>
      <c r="AR20" s="49" t="str">
        <f t="shared" si="104"/>
        <v>11:24:05</v>
      </c>
      <c r="AS20" s="47" t="str">
        <f t="shared" si="105"/>
        <v>11</v>
      </c>
      <c r="AT20" s="47" t="str">
        <f t="shared" si="106"/>
        <v>32</v>
      </c>
      <c r="AU20" s="47" t="str">
        <f t="shared" si="107"/>
        <v>27</v>
      </c>
      <c r="AV20" s="701" t="s">
        <v>2253</v>
      </c>
      <c r="AW20" s="49" t="str">
        <f t="shared" si="108"/>
        <v>11:32:27</v>
      </c>
      <c r="AX20" s="55">
        <f t="shared" si="109"/>
        <v>5.982638888888886E-2</v>
      </c>
      <c r="AY20" s="241">
        <f t="shared" si="110"/>
        <v>5.8101851851852238E-3</v>
      </c>
      <c r="AZ20" s="55">
        <f t="shared" si="111"/>
        <v>6.5636574074074083E-2</v>
      </c>
      <c r="BA20" s="52">
        <f t="shared" si="112"/>
        <v>20.89378990133488</v>
      </c>
      <c r="BB20" s="52">
        <f t="shared" si="113"/>
        <v>19.044260271557043</v>
      </c>
      <c r="BC20" s="106">
        <f t="shared" si="114"/>
        <v>0.50170138888888893</v>
      </c>
      <c r="BD20" s="47" t="str">
        <f t="shared" si="115"/>
        <v>13</v>
      </c>
      <c r="BE20" s="47" t="str">
        <f t="shared" si="116"/>
        <v>09</v>
      </c>
      <c r="BF20" s="47" t="str">
        <f t="shared" si="117"/>
        <v>45</v>
      </c>
      <c r="BG20" s="701" t="s">
        <v>707</v>
      </c>
      <c r="BH20" s="49" t="str">
        <f t="shared" si="118"/>
        <v>13:09:45</v>
      </c>
      <c r="BI20" s="47" t="str">
        <f t="shared" si="119"/>
        <v>13</v>
      </c>
      <c r="BJ20" s="47" t="str">
        <f t="shared" si="120"/>
        <v>15</v>
      </c>
      <c r="BK20" s="47" t="str">
        <f t="shared" si="121"/>
        <v>47</v>
      </c>
      <c r="BL20" s="701" t="s">
        <v>2254</v>
      </c>
      <c r="BM20" s="49" t="str">
        <f t="shared" si="122"/>
        <v>13:15:47</v>
      </c>
      <c r="BN20" s="55">
        <f t="shared" si="123"/>
        <v>4.6736111111111089E-2</v>
      </c>
      <c r="BO20" s="241">
        <f t="shared" si="124"/>
        <v>4.1898148148147296E-3</v>
      </c>
      <c r="BP20" s="55">
        <f t="shared" si="125"/>
        <v>5.0925925925925819E-2</v>
      </c>
      <c r="BQ20" s="52">
        <f t="shared" si="126"/>
        <v>17.830609212481427</v>
      </c>
      <c r="BR20" s="52">
        <f t="shared" si="127"/>
        <v>16.363636363636363</v>
      </c>
      <c r="BS20" s="56">
        <f t="shared" si="128"/>
        <v>0.57346064814814812</v>
      </c>
      <c r="BT20" s="47" t="str">
        <f t="shared" si="129"/>
        <v>14</v>
      </c>
      <c r="BU20" s="47" t="str">
        <f t="shared" si="130"/>
        <v>47</v>
      </c>
      <c r="BV20" s="47" t="str">
        <f t="shared" si="131"/>
        <v>48</v>
      </c>
      <c r="BW20" s="703">
        <v>144748</v>
      </c>
      <c r="BX20" s="49" t="str">
        <f t="shared" si="132"/>
        <v>14:47:48</v>
      </c>
      <c r="BY20" s="47" t="str">
        <f t="shared" si="133"/>
        <v>14</v>
      </c>
      <c r="BZ20" s="47" t="str">
        <f t="shared" si="134"/>
        <v>56</v>
      </c>
      <c r="CA20" s="47" t="str">
        <f t="shared" si="135"/>
        <v>52</v>
      </c>
      <c r="CB20" s="703">
        <v>145652</v>
      </c>
      <c r="CC20" s="49" t="str">
        <f t="shared" si="136"/>
        <v>14:56:52</v>
      </c>
      <c r="CD20" s="55">
        <f t="shared" si="137"/>
        <v>4.3067129629629664E-2</v>
      </c>
      <c r="CE20" s="241">
        <f t="shared" si="138"/>
        <v>6.2962962962963553E-3</v>
      </c>
      <c r="CF20" s="55">
        <f t="shared" si="139"/>
        <v>4.9363425925926019E-2</v>
      </c>
      <c r="CG20" s="52">
        <f t="shared" si="140"/>
        <v>19.349637194302606</v>
      </c>
      <c r="CH20" s="52">
        <f t="shared" si="141"/>
        <v>16.881594372801874</v>
      </c>
      <c r="CI20" s="106">
        <f t="shared" si="142"/>
        <v>0.65060185185185193</v>
      </c>
      <c r="CJ20" s="47" t="str">
        <f t="shared" si="143"/>
        <v>16</v>
      </c>
      <c r="CK20" s="47" t="str">
        <f t="shared" si="144"/>
        <v>29</v>
      </c>
      <c r="CL20" s="47" t="str">
        <f t="shared" si="145"/>
        <v>17</v>
      </c>
      <c r="CM20" s="703">
        <v>162917</v>
      </c>
      <c r="CN20" s="49" t="str">
        <f t="shared" si="146"/>
        <v>16:29:17</v>
      </c>
      <c r="CO20" s="47" t="str">
        <f t="shared" si="147"/>
        <v>16</v>
      </c>
      <c r="CP20" s="47" t="str">
        <f t="shared" si="148"/>
        <v>47</v>
      </c>
      <c r="CQ20" s="47" t="str">
        <f t="shared" si="149"/>
        <v>07</v>
      </c>
      <c r="CR20" s="703">
        <v>164707</v>
      </c>
      <c r="CS20" s="49" t="str">
        <f t="shared" si="150"/>
        <v>16:47:07</v>
      </c>
      <c r="CT20" s="55">
        <f t="shared" si="151"/>
        <v>3.6400462962962843E-2</v>
      </c>
      <c r="CU20" s="345">
        <f t="shared" si="152"/>
        <v>1.2384259259259345E-2</v>
      </c>
      <c r="CV20" s="412">
        <f t="shared" si="153"/>
        <v>4.8784722222222188E-2</v>
      </c>
      <c r="CW20" s="413">
        <f t="shared" si="154"/>
        <v>22.893481717011127</v>
      </c>
      <c r="CX20" s="413">
        <f t="shared" si="155"/>
        <v>17.081850533807827</v>
      </c>
      <c r="CY20" s="414"/>
      <c r="CZ20" s="406">
        <f t="shared" si="156"/>
        <v>18.260979836834764</v>
      </c>
      <c r="DA20" s="415"/>
      <c r="DB20" s="407">
        <f t="shared" si="157"/>
        <v>0.2538425925925924</v>
      </c>
      <c r="DC20" s="407">
        <f t="shared" si="158"/>
        <v>0.27380787037037024</v>
      </c>
      <c r="DD20" s="416"/>
      <c r="DE20" s="63">
        <v>120</v>
      </c>
      <c r="DF20" s="408">
        <f t="shared" si="159"/>
        <v>6.0922222222222215</v>
      </c>
      <c r="DG20" s="408">
        <f t="shared" si="160"/>
        <v>6.5713888888888885</v>
      </c>
      <c r="DH20" s="409">
        <v>200</v>
      </c>
      <c r="DI20" s="409">
        <f t="shared" si="161"/>
        <v>-9.7333333333333325</v>
      </c>
      <c r="DJ20" s="410">
        <f t="shared" si="162"/>
        <v>310.26666666666665</v>
      </c>
      <c r="DK20" s="410">
        <f t="shared" si="163"/>
        <v>310.26666666666665</v>
      </c>
      <c r="DL20" s="410">
        <f t="shared" si="164"/>
        <v>310.26666666666665</v>
      </c>
      <c r="DM20" s="410">
        <f t="shared" si="165"/>
        <v>310.26666666666665</v>
      </c>
      <c r="DN20" s="410">
        <f t="shared" si="166"/>
        <v>310.26666666666665</v>
      </c>
      <c r="DO20" s="410">
        <f t="shared" si="167"/>
        <v>310.26666666666665</v>
      </c>
      <c r="DP20" s="410">
        <f t="shared" si="168"/>
        <v>310.26666666666665</v>
      </c>
      <c r="DQ20" s="410">
        <f t="shared" si="169"/>
        <v>310.26666666666665</v>
      </c>
      <c r="DR20" s="411">
        <f t="shared" si="170"/>
        <v>310.26666666666659</v>
      </c>
    </row>
    <row r="21" spans="1:123" s="713" customFormat="1">
      <c r="A21" s="212">
        <v>7</v>
      </c>
      <c r="B21" s="43" t="str">
        <f t="shared" si="171"/>
        <v>120YR</v>
      </c>
      <c r="C21" s="81">
        <v>10</v>
      </c>
      <c r="D21" s="82" t="s">
        <v>2055</v>
      </c>
      <c r="E21" s="82" t="s">
        <v>2056</v>
      </c>
      <c r="F21" s="334"/>
      <c r="G21" s="712"/>
      <c r="H21" s="712"/>
      <c r="I21" s="712"/>
      <c r="J21" s="712"/>
      <c r="K21" s="712"/>
      <c r="L21" s="712"/>
      <c r="M21" s="712"/>
      <c r="N21" s="712"/>
      <c r="O21" s="712"/>
      <c r="P21" s="712"/>
      <c r="Q21" s="712"/>
      <c r="R21" s="712"/>
      <c r="S21" s="712"/>
      <c r="T21" s="712"/>
      <c r="U21" s="712"/>
      <c r="V21" s="712"/>
      <c r="W21" s="46">
        <v>0.32291666666666702</v>
      </c>
      <c r="X21" s="47" t="str">
        <f t="shared" si="87"/>
        <v>09</v>
      </c>
      <c r="Y21" s="47" t="str">
        <f t="shared" si="88"/>
        <v>22</v>
      </c>
      <c r="Z21" s="47" t="str">
        <f t="shared" si="89"/>
        <v>34</v>
      </c>
      <c r="AA21" s="701" t="s">
        <v>2244</v>
      </c>
      <c r="AB21" s="49" t="str">
        <f t="shared" si="90"/>
        <v>09:22:34</v>
      </c>
      <c r="AC21" s="47" t="str">
        <f t="shared" si="91"/>
        <v>09</v>
      </c>
      <c r="AD21" s="47" t="str">
        <f t="shared" si="92"/>
        <v>26</v>
      </c>
      <c r="AE21" s="47" t="str">
        <f t="shared" si="93"/>
        <v>45</v>
      </c>
      <c r="AF21" s="701" t="s">
        <v>2245</v>
      </c>
      <c r="AG21" s="49" t="str">
        <f t="shared" si="94"/>
        <v>09:26:45</v>
      </c>
      <c r="AH21" s="50">
        <f t="shared" si="95"/>
        <v>6.7754629629629304E-2</v>
      </c>
      <c r="AI21" s="51">
        <f t="shared" si="96"/>
        <v>2.9050925925925286E-3</v>
      </c>
      <c r="AJ21" s="50">
        <f t="shared" si="97"/>
        <v>7.0659722222221832E-2</v>
      </c>
      <c r="AK21" s="52">
        <f t="shared" si="98"/>
        <v>18.44892381277759</v>
      </c>
      <c r="AL21" s="52">
        <f t="shared" si="99"/>
        <v>17.690417690417689</v>
      </c>
      <c r="AM21" s="106">
        <f t="shared" si="100"/>
        <v>0.41440972222222217</v>
      </c>
      <c r="AN21" s="47" t="str">
        <f t="shared" si="101"/>
        <v>11</v>
      </c>
      <c r="AO21" s="47" t="str">
        <f t="shared" si="102"/>
        <v>29</v>
      </c>
      <c r="AP21" s="47" t="str">
        <f t="shared" si="103"/>
        <v>21</v>
      </c>
      <c r="AQ21" s="701" t="s">
        <v>2246</v>
      </c>
      <c r="AR21" s="49" t="str">
        <f t="shared" si="104"/>
        <v>11:29:21</v>
      </c>
      <c r="AS21" s="47" t="str">
        <f t="shared" si="105"/>
        <v>11</v>
      </c>
      <c r="AT21" s="47" t="str">
        <f t="shared" si="106"/>
        <v>33</v>
      </c>
      <c r="AU21" s="47" t="str">
        <f t="shared" si="107"/>
        <v>47</v>
      </c>
      <c r="AV21" s="701" t="s">
        <v>2247</v>
      </c>
      <c r="AW21" s="49" t="str">
        <f t="shared" si="108"/>
        <v>11:33:47</v>
      </c>
      <c r="AX21" s="55">
        <f t="shared" si="109"/>
        <v>6.430555555555556E-2</v>
      </c>
      <c r="AY21" s="241">
        <f t="shared" si="110"/>
        <v>3.0787037037037779E-3</v>
      </c>
      <c r="AZ21" s="55">
        <f t="shared" si="111"/>
        <v>6.7384259259259338E-2</v>
      </c>
      <c r="BA21" s="52">
        <f t="shared" si="112"/>
        <v>19.438444924406049</v>
      </c>
      <c r="BB21" s="52">
        <f t="shared" si="113"/>
        <v>18.550326348333904</v>
      </c>
      <c r="BC21" s="106">
        <f t="shared" si="114"/>
        <v>0.50262731481481482</v>
      </c>
      <c r="BD21" s="47" t="str">
        <f t="shared" si="115"/>
        <v>13</v>
      </c>
      <c r="BE21" s="47" t="str">
        <f t="shared" si="116"/>
        <v>10</v>
      </c>
      <c r="BF21" s="47" t="str">
        <f t="shared" si="117"/>
        <v>04</v>
      </c>
      <c r="BG21" s="701" t="s">
        <v>2248</v>
      </c>
      <c r="BH21" s="49" t="str">
        <f t="shared" si="118"/>
        <v>13:10:04</v>
      </c>
      <c r="BI21" s="47" t="str">
        <f t="shared" si="119"/>
        <v>13</v>
      </c>
      <c r="BJ21" s="47" t="str">
        <f t="shared" si="120"/>
        <v>13</v>
      </c>
      <c r="BK21" s="47" t="str">
        <f t="shared" si="121"/>
        <v>34</v>
      </c>
      <c r="BL21" s="701" t="s">
        <v>2249</v>
      </c>
      <c r="BM21" s="49" t="str">
        <f t="shared" si="122"/>
        <v>13:13:34</v>
      </c>
      <c r="BN21" s="55">
        <f t="shared" si="123"/>
        <v>4.6030092592592609E-2</v>
      </c>
      <c r="BO21" s="241">
        <f t="shared" si="124"/>
        <v>2.4305555555554914E-3</v>
      </c>
      <c r="BP21" s="55">
        <f t="shared" si="125"/>
        <v>4.84606481481481E-2</v>
      </c>
      <c r="BQ21" s="52">
        <f t="shared" si="126"/>
        <v>18.104098566758861</v>
      </c>
      <c r="BR21" s="52">
        <f t="shared" si="127"/>
        <v>17.19608311440172</v>
      </c>
      <c r="BS21" s="56">
        <f t="shared" si="128"/>
        <v>0.57192129629629629</v>
      </c>
      <c r="BT21" s="47" t="str">
        <f t="shared" si="129"/>
        <v>14</v>
      </c>
      <c r="BU21" s="47" t="str">
        <f t="shared" si="130"/>
        <v>47</v>
      </c>
      <c r="BV21" s="47" t="str">
        <f t="shared" si="131"/>
        <v>35</v>
      </c>
      <c r="BW21" s="703">
        <v>144735</v>
      </c>
      <c r="BX21" s="49" t="str">
        <f t="shared" si="132"/>
        <v>14:47:35</v>
      </c>
      <c r="BY21" s="47" t="str">
        <f t="shared" si="133"/>
        <v>14</v>
      </c>
      <c r="BZ21" s="47" t="str">
        <f t="shared" si="134"/>
        <v>53</v>
      </c>
      <c r="CA21" s="47" t="str">
        <f t="shared" si="135"/>
        <v>03</v>
      </c>
      <c r="CB21" s="703">
        <v>145303</v>
      </c>
      <c r="CC21" s="49" t="str">
        <f t="shared" si="136"/>
        <v>14:53:03</v>
      </c>
      <c r="CD21" s="55">
        <f t="shared" si="137"/>
        <v>4.4456018518518547E-2</v>
      </c>
      <c r="CE21" s="241">
        <f t="shared" si="138"/>
        <v>3.7962962962962976E-3</v>
      </c>
      <c r="CF21" s="55">
        <f t="shared" si="139"/>
        <v>4.8252314814814845E-2</v>
      </c>
      <c r="CG21" s="52">
        <f t="shared" si="140"/>
        <v>18.745118458734705</v>
      </c>
      <c r="CH21" s="52">
        <f t="shared" si="141"/>
        <v>17.270328615975057</v>
      </c>
      <c r="CI21" s="106">
        <f t="shared" si="142"/>
        <v>0.64795138888888892</v>
      </c>
      <c r="CJ21" s="47" t="str">
        <f t="shared" si="143"/>
        <v>16</v>
      </c>
      <c r="CK21" s="47" t="str">
        <f t="shared" si="144"/>
        <v>50</v>
      </c>
      <c r="CL21" s="47" t="str">
        <f t="shared" si="145"/>
        <v>31</v>
      </c>
      <c r="CM21" s="703">
        <v>165031</v>
      </c>
      <c r="CN21" s="49" t="str">
        <f t="shared" si="146"/>
        <v>16:50:31</v>
      </c>
      <c r="CO21" s="47" t="str">
        <f t="shared" si="147"/>
        <v>16</v>
      </c>
      <c r="CP21" s="47" t="str">
        <f t="shared" si="148"/>
        <v>54</v>
      </c>
      <c r="CQ21" s="47" t="str">
        <f t="shared" si="149"/>
        <v>04</v>
      </c>
      <c r="CR21" s="703">
        <v>165404</v>
      </c>
      <c r="CS21" s="49" t="str">
        <f t="shared" si="150"/>
        <v>16:54:04</v>
      </c>
      <c r="CT21" s="55">
        <f t="shared" si="151"/>
        <v>5.3796296296296231E-2</v>
      </c>
      <c r="CU21" s="345">
        <f t="shared" si="152"/>
        <v>2.4652777777777191E-3</v>
      </c>
      <c r="CV21" s="412">
        <f t="shared" si="153"/>
        <v>5.626157407407395E-2</v>
      </c>
      <c r="CW21" s="413">
        <f t="shared" si="154"/>
        <v>15.490533562822719</v>
      </c>
      <c r="CX21" s="413">
        <f t="shared" si="155"/>
        <v>14.811767126105739</v>
      </c>
      <c r="CY21" s="414"/>
      <c r="CZ21" s="406">
        <f t="shared" si="156"/>
        <v>17.327824796438168</v>
      </c>
      <c r="DA21" s="415"/>
      <c r="DB21" s="407">
        <f t="shared" si="157"/>
        <v>0.27634259259259225</v>
      </c>
      <c r="DC21" s="407">
        <f t="shared" si="158"/>
        <v>0.28855324074074035</v>
      </c>
      <c r="DD21" s="416"/>
      <c r="DE21" s="63">
        <v>120</v>
      </c>
      <c r="DF21" s="408">
        <f t="shared" si="159"/>
        <v>6.6322222222222225</v>
      </c>
      <c r="DG21" s="408">
        <f t="shared" si="160"/>
        <v>6.9252777777777776</v>
      </c>
      <c r="DH21" s="409">
        <f t="shared" ref="DH21:DH26" si="172">DH20-5</f>
        <v>195</v>
      </c>
      <c r="DI21" s="409">
        <f t="shared" si="161"/>
        <v>-30.966666666666665</v>
      </c>
      <c r="DJ21" s="410">
        <f t="shared" si="162"/>
        <v>284.03333333333336</v>
      </c>
      <c r="DK21" s="410">
        <f t="shared" si="163"/>
        <v>284.03333333333336</v>
      </c>
      <c r="DL21" s="410">
        <f t="shared" si="164"/>
        <v>284.03333333333336</v>
      </c>
      <c r="DM21" s="410">
        <f t="shared" si="165"/>
        <v>284.03333333333336</v>
      </c>
      <c r="DN21" s="410">
        <f t="shared" si="166"/>
        <v>284.03333333333336</v>
      </c>
      <c r="DO21" s="410">
        <f t="shared" si="167"/>
        <v>284.03333333333336</v>
      </c>
      <c r="DP21" s="410">
        <f t="shared" si="168"/>
        <v>284.03333333333336</v>
      </c>
      <c r="DQ21" s="410">
        <f t="shared" si="169"/>
        <v>284.03333333333336</v>
      </c>
      <c r="DR21" s="411">
        <f t="shared" si="170"/>
        <v>284.03333333333336</v>
      </c>
    </row>
    <row r="22" spans="1:123" s="713" customFormat="1">
      <c r="A22" s="212">
        <v>8</v>
      </c>
      <c r="B22" s="43" t="str">
        <f t="shared" si="171"/>
        <v>120YR</v>
      </c>
      <c r="C22" s="81">
        <v>63</v>
      </c>
      <c r="D22" s="82" t="s">
        <v>280</v>
      </c>
      <c r="E22" s="82" t="s">
        <v>281</v>
      </c>
      <c r="F22" s="334"/>
      <c r="G22" s="712"/>
      <c r="H22" s="712"/>
      <c r="I22" s="712"/>
      <c r="J22" s="712"/>
      <c r="K22" s="712"/>
      <c r="L22" s="712"/>
      <c r="M22" s="712"/>
      <c r="N22" s="712"/>
      <c r="O22" s="712"/>
      <c r="P22" s="712"/>
      <c r="Q22" s="712"/>
      <c r="R22" s="712"/>
      <c r="S22" s="712"/>
      <c r="T22" s="712"/>
      <c r="U22" s="712"/>
      <c r="V22" s="712"/>
      <c r="W22" s="46">
        <v>0.32291666666666702</v>
      </c>
      <c r="X22" s="47" t="str">
        <f t="shared" si="87"/>
        <v>09</v>
      </c>
      <c r="Y22" s="47" t="str">
        <f t="shared" si="88"/>
        <v>22</v>
      </c>
      <c r="Z22" s="47" t="str">
        <f t="shared" si="89"/>
        <v>32</v>
      </c>
      <c r="AA22" s="701" t="s">
        <v>2239</v>
      </c>
      <c r="AB22" s="49" t="str">
        <f t="shared" si="90"/>
        <v>09:22:32</v>
      </c>
      <c r="AC22" s="47" t="str">
        <f t="shared" si="91"/>
        <v>09</v>
      </c>
      <c r="AD22" s="47" t="str">
        <f t="shared" si="92"/>
        <v>27</v>
      </c>
      <c r="AE22" s="47" t="str">
        <f t="shared" si="93"/>
        <v>01</v>
      </c>
      <c r="AF22" s="701" t="s">
        <v>2240</v>
      </c>
      <c r="AG22" s="49" t="str">
        <f t="shared" si="94"/>
        <v>09:27:01</v>
      </c>
      <c r="AH22" s="50">
        <f t="shared" si="95"/>
        <v>6.7731481481481115E-2</v>
      </c>
      <c r="AI22" s="51">
        <f t="shared" si="96"/>
        <v>3.11342592592595E-3</v>
      </c>
      <c r="AJ22" s="50">
        <f t="shared" si="97"/>
        <v>7.0844907407407065E-2</v>
      </c>
      <c r="AK22" s="52">
        <f t="shared" si="98"/>
        <v>18.455228981544771</v>
      </c>
      <c r="AL22" s="52">
        <f t="shared" si="99"/>
        <v>17.644175788269891</v>
      </c>
      <c r="AM22" s="106">
        <f t="shared" si="100"/>
        <v>0.4145949074074074</v>
      </c>
      <c r="AN22" s="47" t="str">
        <f t="shared" si="101"/>
        <v>11</v>
      </c>
      <c r="AO22" s="47" t="str">
        <f t="shared" si="102"/>
        <v>32</v>
      </c>
      <c r="AP22" s="47" t="str">
        <f t="shared" si="103"/>
        <v>51</v>
      </c>
      <c r="AQ22" s="701" t="s">
        <v>2241</v>
      </c>
      <c r="AR22" s="49" t="str">
        <f t="shared" si="104"/>
        <v>11:32:51</v>
      </c>
      <c r="AS22" s="47" t="str">
        <f t="shared" si="105"/>
        <v>11</v>
      </c>
      <c r="AT22" s="47" t="str">
        <f t="shared" si="106"/>
        <v>39</v>
      </c>
      <c r="AU22" s="47" t="str">
        <f t="shared" si="107"/>
        <v>18</v>
      </c>
      <c r="AV22" s="701" t="s">
        <v>2242</v>
      </c>
      <c r="AW22" s="49" t="str">
        <f t="shared" si="108"/>
        <v>11:39:18</v>
      </c>
      <c r="AX22" s="55">
        <f t="shared" si="109"/>
        <v>6.655092592592593E-2</v>
      </c>
      <c r="AY22" s="241">
        <f t="shared" si="110"/>
        <v>4.4791666666666452E-3</v>
      </c>
      <c r="AZ22" s="55">
        <f t="shared" si="111"/>
        <v>7.1030092592592575E-2</v>
      </c>
      <c r="BA22" s="52">
        <f t="shared" si="112"/>
        <v>18.782608695652172</v>
      </c>
      <c r="BB22" s="52">
        <f t="shared" si="113"/>
        <v>17.598175004073653</v>
      </c>
      <c r="BC22" s="106">
        <f t="shared" si="114"/>
        <v>0.50645833333333334</v>
      </c>
      <c r="BD22" s="47" t="str">
        <f t="shared" si="115"/>
        <v>13</v>
      </c>
      <c r="BE22" s="47" t="str">
        <f t="shared" si="116"/>
        <v>19</v>
      </c>
      <c r="BF22" s="47" t="str">
        <f t="shared" si="117"/>
        <v>16</v>
      </c>
      <c r="BG22" s="701" t="s">
        <v>2243</v>
      </c>
      <c r="BH22" s="49" t="str">
        <f t="shared" si="118"/>
        <v>13:19:16</v>
      </c>
      <c r="BI22" s="47" t="str">
        <f t="shared" si="119"/>
        <v>13</v>
      </c>
      <c r="BJ22" s="47" t="str">
        <f t="shared" si="120"/>
        <v>26</v>
      </c>
      <c r="BK22" s="47" t="str">
        <f t="shared" si="121"/>
        <v>14</v>
      </c>
      <c r="BL22" s="701" t="s">
        <v>2029</v>
      </c>
      <c r="BM22" s="49" t="str">
        <f t="shared" si="122"/>
        <v>13:26:14</v>
      </c>
      <c r="BN22" s="55">
        <f t="shared" si="123"/>
        <v>4.8587962962962972E-2</v>
      </c>
      <c r="BO22" s="241">
        <f t="shared" si="124"/>
        <v>4.8379629629630161E-3</v>
      </c>
      <c r="BP22" s="55">
        <f t="shared" si="125"/>
        <v>5.3425925925925988E-2</v>
      </c>
      <c r="BQ22" s="52">
        <f t="shared" si="126"/>
        <v>17.151024297284422</v>
      </c>
      <c r="BR22" s="52">
        <f t="shared" si="127"/>
        <v>15.597920277296362</v>
      </c>
      <c r="BS22" s="56">
        <f t="shared" si="128"/>
        <v>0.5807175925925927</v>
      </c>
      <c r="BT22" s="47" t="str">
        <f t="shared" si="129"/>
        <v>15</v>
      </c>
      <c r="BU22" s="47" t="str">
        <f t="shared" si="130"/>
        <v>10</v>
      </c>
      <c r="BV22" s="47" t="str">
        <f t="shared" si="131"/>
        <v>48</v>
      </c>
      <c r="BW22" s="703">
        <v>151048</v>
      </c>
      <c r="BX22" s="49" t="str">
        <f t="shared" si="132"/>
        <v>15:10:48</v>
      </c>
      <c r="BY22" s="47" t="str">
        <f t="shared" si="133"/>
        <v>15</v>
      </c>
      <c r="BZ22" s="47" t="str">
        <f t="shared" si="134"/>
        <v>17</v>
      </c>
      <c r="CA22" s="47" t="str">
        <f t="shared" si="135"/>
        <v>00</v>
      </c>
      <c r="CB22" s="703">
        <v>151700</v>
      </c>
      <c r="CC22" s="49" t="str">
        <f t="shared" si="136"/>
        <v>15:17:00</v>
      </c>
      <c r="CD22" s="55">
        <f t="shared" si="137"/>
        <v>5.1782407407407249E-2</v>
      </c>
      <c r="CE22" s="241">
        <f t="shared" si="138"/>
        <v>4.3055555555555625E-3</v>
      </c>
      <c r="CF22" s="55">
        <f t="shared" si="139"/>
        <v>5.6087962962962812E-2</v>
      </c>
      <c r="CG22" s="52">
        <f t="shared" si="140"/>
        <v>16.092981671881986</v>
      </c>
      <c r="CH22" s="52">
        <f t="shared" si="141"/>
        <v>14.857614527445316</v>
      </c>
      <c r="CI22" s="106">
        <f t="shared" si="142"/>
        <v>0.6645833333333333</v>
      </c>
      <c r="CJ22" s="47" t="str">
        <f t="shared" si="143"/>
        <v>16</v>
      </c>
      <c r="CK22" s="47" t="str">
        <f t="shared" si="144"/>
        <v>55</v>
      </c>
      <c r="CL22" s="47" t="str">
        <f t="shared" si="145"/>
        <v>57</v>
      </c>
      <c r="CM22" s="703">
        <v>165557</v>
      </c>
      <c r="CN22" s="49" t="str">
        <f t="shared" si="146"/>
        <v>16:55:57</v>
      </c>
      <c r="CO22" s="47" t="str">
        <f t="shared" si="147"/>
        <v>17</v>
      </c>
      <c r="CP22" s="47" t="str">
        <f t="shared" si="148"/>
        <v>04</v>
      </c>
      <c r="CQ22" s="47" t="str">
        <f t="shared" si="149"/>
        <v>05</v>
      </c>
      <c r="CR22" s="703">
        <v>170405</v>
      </c>
      <c r="CS22" s="49" t="str">
        <f t="shared" si="150"/>
        <v>17:04:05</v>
      </c>
      <c r="CT22" s="55">
        <f t="shared" si="151"/>
        <v>4.0937500000000071E-2</v>
      </c>
      <c r="CU22" s="345">
        <f t="shared" si="152"/>
        <v>5.6481481481481799E-3</v>
      </c>
      <c r="CV22" s="412">
        <f t="shared" si="153"/>
        <v>4.6585648148148251E-2</v>
      </c>
      <c r="CW22" s="413">
        <f t="shared" si="154"/>
        <v>20.356234096692113</v>
      </c>
      <c r="CX22" s="413">
        <f t="shared" si="155"/>
        <v>17.888198757763973</v>
      </c>
      <c r="CY22" s="414"/>
      <c r="CZ22" s="406">
        <f t="shared" si="156"/>
        <v>17.104169141228176</v>
      </c>
      <c r="DA22" s="415"/>
      <c r="DB22" s="407">
        <f t="shared" si="157"/>
        <v>0.27559027777777734</v>
      </c>
      <c r="DC22" s="407">
        <f t="shared" si="158"/>
        <v>0.29232638888888851</v>
      </c>
      <c r="DD22" s="416"/>
      <c r="DE22" s="63">
        <v>120</v>
      </c>
      <c r="DF22" s="408">
        <f t="shared" si="159"/>
        <v>6.6141666666666667</v>
      </c>
      <c r="DG22" s="408">
        <f t="shared" si="160"/>
        <v>7.0158333333333331</v>
      </c>
      <c r="DH22" s="409">
        <f t="shared" si="172"/>
        <v>190</v>
      </c>
      <c r="DI22" s="409">
        <f t="shared" si="161"/>
        <v>-36.4</v>
      </c>
      <c r="DJ22" s="410">
        <f t="shared" si="162"/>
        <v>273.60000000000002</v>
      </c>
      <c r="DK22" s="410">
        <f t="shared" si="163"/>
        <v>273.60000000000002</v>
      </c>
      <c r="DL22" s="410">
        <f t="shared" si="164"/>
        <v>273.60000000000002</v>
      </c>
      <c r="DM22" s="410">
        <f t="shared" si="165"/>
        <v>273.60000000000002</v>
      </c>
      <c r="DN22" s="410">
        <f t="shared" si="166"/>
        <v>273.60000000000002</v>
      </c>
      <c r="DO22" s="410">
        <f t="shared" si="167"/>
        <v>273.60000000000002</v>
      </c>
      <c r="DP22" s="410">
        <f t="shared" si="168"/>
        <v>273.60000000000002</v>
      </c>
      <c r="DQ22" s="410">
        <f t="shared" si="169"/>
        <v>273.60000000000002</v>
      </c>
      <c r="DR22" s="411">
        <f t="shared" si="170"/>
        <v>273.60000000000002</v>
      </c>
    </row>
    <row r="23" spans="1:123" s="713" customFormat="1">
      <c r="A23" s="212">
        <v>9</v>
      </c>
      <c r="B23" s="43" t="str">
        <f t="shared" si="171"/>
        <v>120YR</v>
      </c>
      <c r="C23" s="81">
        <v>73</v>
      </c>
      <c r="D23" s="82" t="s">
        <v>112</v>
      </c>
      <c r="E23" s="82" t="s">
        <v>1187</v>
      </c>
      <c r="F23" s="334"/>
      <c r="G23" s="712"/>
      <c r="H23" s="712"/>
      <c r="I23" s="712"/>
      <c r="J23" s="712"/>
      <c r="K23" s="712"/>
      <c r="L23" s="712"/>
      <c r="M23" s="712"/>
      <c r="N23" s="712"/>
      <c r="O23" s="712"/>
      <c r="P23" s="712"/>
      <c r="Q23" s="712"/>
      <c r="R23" s="712"/>
      <c r="S23" s="712"/>
      <c r="T23" s="712"/>
      <c r="U23" s="712"/>
      <c r="V23" s="712"/>
      <c r="W23" s="46">
        <v>0.32291666666666702</v>
      </c>
      <c r="X23" s="47" t="str">
        <f t="shared" si="87"/>
        <v>09</v>
      </c>
      <c r="Y23" s="47" t="str">
        <f t="shared" si="88"/>
        <v>25</v>
      </c>
      <c r="Z23" s="47" t="str">
        <f t="shared" si="89"/>
        <v>54</v>
      </c>
      <c r="AA23" s="701" t="s">
        <v>2233</v>
      </c>
      <c r="AB23" s="49" t="str">
        <f t="shared" si="90"/>
        <v>09:25:54</v>
      </c>
      <c r="AC23" s="47" t="str">
        <f t="shared" si="91"/>
        <v>09</v>
      </c>
      <c r="AD23" s="47" t="str">
        <f t="shared" si="92"/>
        <v>31</v>
      </c>
      <c r="AE23" s="47" t="str">
        <f t="shared" si="93"/>
        <v>04</v>
      </c>
      <c r="AF23" s="701" t="s">
        <v>2234</v>
      </c>
      <c r="AG23" s="49" t="str">
        <f t="shared" si="94"/>
        <v>09:31:04</v>
      </c>
      <c r="AH23" s="50">
        <f t="shared" si="95"/>
        <v>7.0069444444444073E-2</v>
      </c>
      <c r="AI23" s="51">
        <f t="shared" si="96"/>
        <v>3.5879629629629317E-3</v>
      </c>
      <c r="AJ23" s="50">
        <f t="shared" si="97"/>
        <v>7.3657407407407005E-2</v>
      </c>
      <c r="AK23" s="52">
        <f t="shared" si="98"/>
        <v>17.839444995044602</v>
      </c>
      <c r="AL23" s="52">
        <f t="shared" si="99"/>
        <v>16.970458830923949</v>
      </c>
      <c r="AM23" s="106">
        <f t="shared" si="100"/>
        <v>0.41740740740740734</v>
      </c>
      <c r="AN23" s="47" t="str">
        <f t="shared" si="101"/>
        <v>11</v>
      </c>
      <c r="AO23" s="47" t="str">
        <f t="shared" si="102"/>
        <v>29</v>
      </c>
      <c r="AP23" s="47" t="str">
        <f t="shared" si="103"/>
        <v>00</v>
      </c>
      <c r="AQ23" s="701" t="s">
        <v>2235</v>
      </c>
      <c r="AR23" s="49" t="str">
        <f t="shared" si="104"/>
        <v>11:29:00</v>
      </c>
      <c r="AS23" s="47" t="str">
        <f t="shared" si="105"/>
        <v>11</v>
      </c>
      <c r="AT23" s="47" t="str">
        <f t="shared" si="106"/>
        <v>35</v>
      </c>
      <c r="AU23" s="47" t="str">
        <f t="shared" si="107"/>
        <v>04</v>
      </c>
      <c r="AV23" s="701" t="s">
        <v>2236</v>
      </c>
      <c r="AW23" s="49" t="str">
        <f t="shared" si="108"/>
        <v>11:35:04</v>
      </c>
      <c r="AX23" s="55">
        <f t="shared" si="109"/>
        <v>6.106481481481485E-2</v>
      </c>
      <c r="AY23" s="241">
        <f t="shared" si="110"/>
        <v>4.2129629629630294E-3</v>
      </c>
      <c r="AZ23" s="55">
        <f t="shared" si="111"/>
        <v>6.5277777777777879E-2</v>
      </c>
      <c r="BA23" s="52">
        <f t="shared" si="112"/>
        <v>20.470053070507962</v>
      </c>
      <c r="BB23" s="52">
        <f t="shared" si="113"/>
        <v>19.148936170212767</v>
      </c>
      <c r="BC23" s="106">
        <f t="shared" si="114"/>
        <v>0.50351851851851859</v>
      </c>
      <c r="BD23" s="47" t="str">
        <f t="shared" si="115"/>
        <v>13</v>
      </c>
      <c r="BE23" s="47" t="str">
        <f t="shared" si="116"/>
        <v>18</v>
      </c>
      <c r="BF23" s="47" t="str">
        <f t="shared" si="117"/>
        <v>51</v>
      </c>
      <c r="BG23" s="701" t="s">
        <v>2237</v>
      </c>
      <c r="BH23" s="49" t="str">
        <f t="shared" si="118"/>
        <v>13:18:51</v>
      </c>
      <c r="BI23" s="47" t="str">
        <f t="shared" si="119"/>
        <v>13</v>
      </c>
      <c r="BJ23" s="47" t="str">
        <f t="shared" si="120"/>
        <v>22</v>
      </c>
      <c r="BK23" s="47" t="str">
        <f t="shared" si="121"/>
        <v>10</v>
      </c>
      <c r="BL23" s="701" t="s">
        <v>2238</v>
      </c>
      <c r="BM23" s="49" t="str">
        <f t="shared" si="122"/>
        <v>13:22:10</v>
      </c>
      <c r="BN23" s="55">
        <f t="shared" si="123"/>
        <v>5.1238425925925868E-2</v>
      </c>
      <c r="BO23" s="241">
        <f t="shared" si="124"/>
        <v>2.3032407407407307E-3</v>
      </c>
      <c r="BP23" s="55">
        <f t="shared" si="125"/>
        <v>5.3541666666666599E-2</v>
      </c>
      <c r="BQ23" s="52">
        <f t="shared" si="126"/>
        <v>16.263835554551612</v>
      </c>
      <c r="BR23" s="52">
        <f t="shared" si="127"/>
        <v>15.564202334630352</v>
      </c>
      <c r="BS23" s="56">
        <f t="shared" si="128"/>
        <v>0.57789351851851856</v>
      </c>
      <c r="BT23" s="47" t="str">
        <f t="shared" si="129"/>
        <v>15</v>
      </c>
      <c r="BU23" s="47" t="str">
        <f t="shared" si="130"/>
        <v>09</v>
      </c>
      <c r="BV23" s="47" t="str">
        <f t="shared" si="131"/>
        <v>45</v>
      </c>
      <c r="BW23" s="703">
        <v>150945</v>
      </c>
      <c r="BX23" s="49" t="str">
        <f t="shared" si="132"/>
        <v>15:09:45</v>
      </c>
      <c r="BY23" s="47" t="str">
        <f t="shared" si="133"/>
        <v>15</v>
      </c>
      <c r="BZ23" s="47" t="str">
        <f t="shared" si="134"/>
        <v>14</v>
      </c>
      <c r="CA23" s="47" t="str">
        <f t="shared" si="135"/>
        <v>39</v>
      </c>
      <c r="CB23" s="703">
        <v>151439</v>
      </c>
      <c r="CC23" s="49" t="str">
        <f t="shared" si="136"/>
        <v>15:14:39</v>
      </c>
      <c r="CD23" s="55">
        <f t="shared" si="137"/>
        <v>5.3877314814814725E-2</v>
      </c>
      <c r="CE23" s="241">
        <f t="shared" si="138"/>
        <v>3.4027777777778656E-3</v>
      </c>
      <c r="CF23" s="55">
        <f t="shared" si="139"/>
        <v>5.7280092592592591E-2</v>
      </c>
      <c r="CG23" s="52">
        <f t="shared" si="140"/>
        <v>15.467239527389905</v>
      </c>
      <c r="CH23" s="52">
        <f t="shared" si="141"/>
        <v>14.548393614871692</v>
      </c>
      <c r="CI23" s="106">
        <f t="shared" si="142"/>
        <v>0.66295138888888894</v>
      </c>
      <c r="CJ23" s="47" t="str">
        <f t="shared" si="143"/>
        <v>16</v>
      </c>
      <c r="CK23" s="47" t="str">
        <f t="shared" si="144"/>
        <v>56</v>
      </c>
      <c r="CL23" s="47" t="str">
        <f t="shared" si="145"/>
        <v>28</v>
      </c>
      <c r="CM23" s="703">
        <v>165628</v>
      </c>
      <c r="CN23" s="49" t="str">
        <f t="shared" si="146"/>
        <v>16:56:28</v>
      </c>
      <c r="CO23" s="47" t="str">
        <f t="shared" si="147"/>
        <v>17</v>
      </c>
      <c r="CP23" s="47" t="str">
        <f t="shared" si="148"/>
        <v>06</v>
      </c>
      <c r="CQ23" s="47" t="str">
        <f t="shared" si="149"/>
        <v>37</v>
      </c>
      <c r="CR23" s="703">
        <v>170637</v>
      </c>
      <c r="CS23" s="49" t="str">
        <f t="shared" si="150"/>
        <v>17:06:37</v>
      </c>
      <c r="CT23" s="55">
        <f t="shared" si="151"/>
        <v>4.2928240740740753E-2</v>
      </c>
      <c r="CU23" s="345">
        <f t="shared" si="152"/>
        <v>7.0486111111111027E-3</v>
      </c>
      <c r="CV23" s="412">
        <f t="shared" si="153"/>
        <v>4.9976851851851856E-2</v>
      </c>
      <c r="CW23" s="413">
        <f t="shared" si="154"/>
        <v>19.412240496090593</v>
      </c>
      <c r="CX23" s="413">
        <f t="shared" si="155"/>
        <v>16.674386289949048</v>
      </c>
      <c r="CY23" s="414"/>
      <c r="CZ23" s="406">
        <f t="shared" si="156"/>
        <v>17.083201518506801</v>
      </c>
      <c r="DA23" s="415"/>
      <c r="DB23" s="407">
        <f t="shared" si="157"/>
        <v>0.27917824074074027</v>
      </c>
      <c r="DC23" s="407">
        <f t="shared" si="158"/>
        <v>0.29268518518518483</v>
      </c>
      <c r="DD23" s="416"/>
      <c r="DE23" s="63">
        <v>120</v>
      </c>
      <c r="DF23" s="408">
        <f t="shared" si="159"/>
        <v>6.700277777777778</v>
      </c>
      <c r="DG23" s="408">
        <f t="shared" si="160"/>
        <v>7.0244444444444447</v>
      </c>
      <c r="DH23" s="409">
        <f t="shared" si="172"/>
        <v>185</v>
      </c>
      <c r="DI23" s="409">
        <f t="shared" si="161"/>
        <v>-36.916666666666664</v>
      </c>
      <c r="DJ23" s="410">
        <f t="shared" si="162"/>
        <v>268.08333333333331</v>
      </c>
      <c r="DK23" s="410">
        <f t="shared" si="163"/>
        <v>268.08333333333331</v>
      </c>
      <c r="DL23" s="410">
        <f t="shared" si="164"/>
        <v>268.08333333333331</v>
      </c>
      <c r="DM23" s="410">
        <f t="shared" si="165"/>
        <v>268.08333333333331</v>
      </c>
      <c r="DN23" s="410">
        <f t="shared" si="166"/>
        <v>268.08333333333331</v>
      </c>
      <c r="DO23" s="410">
        <f t="shared" si="167"/>
        <v>268.08333333333331</v>
      </c>
      <c r="DP23" s="410">
        <f t="shared" si="168"/>
        <v>268.08333333333331</v>
      </c>
      <c r="DQ23" s="410">
        <f t="shared" si="169"/>
        <v>268.08333333333331</v>
      </c>
      <c r="DR23" s="411">
        <f t="shared" si="170"/>
        <v>268.08333333333331</v>
      </c>
    </row>
    <row r="24" spans="1:123" s="713" customFormat="1">
      <c r="A24" s="212">
        <v>10</v>
      </c>
      <c r="B24" s="43" t="str">
        <f t="shared" si="171"/>
        <v>120YR</v>
      </c>
      <c r="C24" s="81">
        <v>3</v>
      </c>
      <c r="D24" s="82" t="s">
        <v>369</v>
      </c>
      <c r="E24" s="82" t="s">
        <v>1206</v>
      </c>
      <c r="F24" s="334"/>
      <c r="G24" s="712"/>
      <c r="H24" s="712"/>
      <c r="I24" s="712"/>
      <c r="J24" s="712"/>
      <c r="K24" s="712"/>
      <c r="L24" s="712"/>
      <c r="M24" s="712"/>
      <c r="N24" s="712"/>
      <c r="O24" s="712"/>
      <c r="P24" s="712"/>
      <c r="Q24" s="712"/>
      <c r="R24" s="712"/>
      <c r="S24" s="712"/>
      <c r="T24" s="712"/>
      <c r="U24" s="712"/>
      <c r="V24" s="712"/>
      <c r="W24" s="46">
        <v>0.32291666666666702</v>
      </c>
      <c r="X24" s="47" t="str">
        <f t="shared" si="87"/>
        <v>09</v>
      </c>
      <c r="Y24" s="47" t="str">
        <f t="shared" si="88"/>
        <v>25</v>
      </c>
      <c r="Z24" s="47" t="str">
        <f t="shared" si="89"/>
        <v>55</v>
      </c>
      <c r="AA24" s="701" t="s">
        <v>2227</v>
      </c>
      <c r="AB24" s="49" t="str">
        <f t="shared" si="90"/>
        <v>09:25:55</v>
      </c>
      <c r="AC24" s="47" t="str">
        <f t="shared" si="91"/>
        <v>09</v>
      </c>
      <c r="AD24" s="47" t="str">
        <f t="shared" si="92"/>
        <v>29</v>
      </c>
      <c r="AE24" s="47" t="str">
        <f t="shared" si="93"/>
        <v>16</v>
      </c>
      <c r="AF24" s="701" t="s">
        <v>2228</v>
      </c>
      <c r="AG24" s="49" t="str">
        <f t="shared" si="94"/>
        <v>09:29:16</v>
      </c>
      <c r="AH24" s="50">
        <f t="shared" si="95"/>
        <v>7.0081018518518112E-2</v>
      </c>
      <c r="AI24" s="51">
        <f t="shared" si="96"/>
        <v>2.3263888888889195E-3</v>
      </c>
      <c r="AJ24" s="50">
        <f t="shared" si="97"/>
        <v>7.2407407407407032E-2</v>
      </c>
      <c r="AK24" s="52">
        <f t="shared" si="98"/>
        <v>17.836498761354253</v>
      </c>
      <c r="AL24" s="52">
        <f t="shared" si="99"/>
        <v>17.263427109974423</v>
      </c>
      <c r="AM24" s="106">
        <f t="shared" si="100"/>
        <v>0.41615740740740736</v>
      </c>
      <c r="AN24" s="47" t="str">
        <f t="shared" si="101"/>
        <v>11</v>
      </c>
      <c r="AO24" s="47" t="str">
        <f t="shared" si="102"/>
        <v>29</v>
      </c>
      <c r="AP24" s="47" t="str">
        <f t="shared" si="103"/>
        <v>06</v>
      </c>
      <c r="AQ24" s="701" t="s">
        <v>2229</v>
      </c>
      <c r="AR24" s="49" t="str">
        <f t="shared" si="104"/>
        <v>11:29:06</v>
      </c>
      <c r="AS24" s="47" t="str">
        <f t="shared" si="105"/>
        <v>11</v>
      </c>
      <c r="AT24" s="47" t="str">
        <f t="shared" si="106"/>
        <v>34</v>
      </c>
      <c r="AU24" s="47" t="str">
        <f t="shared" si="107"/>
        <v>59</v>
      </c>
      <c r="AV24" s="701" t="s">
        <v>2230</v>
      </c>
      <c r="AW24" s="49" t="str">
        <f t="shared" si="108"/>
        <v>11:34:59</v>
      </c>
      <c r="AX24" s="55">
        <f t="shared" si="109"/>
        <v>6.2384259259259278E-2</v>
      </c>
      <c r="AY24" s="241">
        <f t="shared" si="110"/>
        <v>4.0856481481481577E-3</v>
      </c>
      <c r="AZ24" s="55">
        <f t="shared" si="111"/>
        <v>6.6469907407407436E-2</v>
      </c>
      <c r="BA24" s="52">
        <f t="shared" si="112"/>
        <v>20.037105751391465</v>
      </c>
      <c r="BB24" s="52">
        <f t="shared" si="113"/>
        <v>18.805502350687792</v>
      </c>
      <c r="BC24" s="106">
        <f t="shared" si="114"/>
        <v>0.50346064814814817</v>
      </c>
      <c r="BD24" s="47" t="str">
        <f t="shared" si="115"/>
        <v>13</v>
      </c>
      <c r="BE24" s="47" t="str">
        <f t="shared" si="116"/>
        <v>20</v>
      </c>
      <c r="BF24" s="47" t="str">
        <f t="shared" si="117"/>
        <v>13</v>
      </c>
      <c r="BG24" s="701" t="s">
        <v>2231</v>
      </c>
      <c r="BH24" s="49" t="str">
        <f t="shared" si="118"/>
        <v>13:20:13</v>
      </c>
      <c r="BI24" s="47" t="str">
        <f t="shared" si="119"/>
        <v>13</v>
      </c>
      <c r="BJ24" s="47" t="str">
        <f t="shared" si="120"/>
        <v>23</v>
      </c>
      <c r="BK24" s="47" t="str">
        <f t="shared" si="121"/>
        <v>57</v>
      </c>
      <c r="BL24" s="701" t="s">
        <v>2232</v>
      </c>
      <c r="BM24" s="49" t="str">
        <f t="shared" si="122"/>
        <v>13:23:57</v>
      </c>
      <c r="BN24" s="55">
        <f t="shared" si="123"/>
        <v>5.2245370370370359E-2</v>
      </c>
      <c r="BO24" s="241">
        <f t="shared" si="124"/>
        <v>2.5925925925925908E-3</v>
      </c>
      <c r="BP24" s="55">
        <f t="shared" si="125"/>
        <v>5.4837962962962949E-2</v>
      </c>
      <c r="BQ24" s="52">
        <f t="shared" si="126"/>
        <v>15.950376606114311</v>
      </c>
      <c r="BR24" s="52">
        <f t="shared" si="127"/>
        <v>15.196285352469395</v>
      </c>
      <c r="BS24" s="56">
        <f t="shared" si="128"/>
        <v>0.57913194444444449</v>
      </c>
      <c r="BT24" s="47" t="str">
        <f t="shared" si="129"/>
        <v>15</v>
      </c>
      <c r="BU24" s="47" t="str">
        <f t="shared" si="130"/>
        <v>09</v>
      </c>
      <c r="BV24" s="47" t="str">
        <f t="shared" si="131"/>
        <v>52</v>
      </c>
      <c r="BW24" s="703">
        <v>150952</v>
      </c>
      <c r="BX24" s="49" t="str">
        <f t="shared" si="132"/>
        <v>15:09:52</v>
      </c>
      <c r="BY24" s="47" t="str">
        <f t="shared" si="133"/>
        <v>15</v>
      </c>
      <c r="BZ24" s="47" t="str">
        <f t="shared" si="134"/>
        <v>15</v>
      </c>
      <c r="CA24" s="47" t="str">
        <f t="shared" si="135"/>
        <v>16</v>
      </c>
      <c r="CB24" s="703">
        <v>151516</v>
      </c>
      <c r="CC24" s="49" t="str">
        <f t="shared" si="136"/>
        <v>15:15:16</v>
      </c>
      <c r="CD24" s="55">
        <f t="shared" si="137"/>
        <v>5.2719907407407396E-2</v>
      </c>
      <c r="CE24" s="241">
        <f t="shared" si="138"/>
        <v>3.7500000000000311E-3</v>
      </c>
      <c r="CF24" s="55">
        <f t="shared" si="139"/>
        <v>5.6469907407407427E-2</v>
      </c>
      <c r="CG24" s="52">
        <f t="shared" si="140"/>
        <v>15.806805708013172</v>
      </c>
      <c r="CH24" s="52">
        <f t="shared" si="141"/>
        <v>14.757122361139578</v>
      </c>
      <c r="CI24" s="106">
        <f t="shared" si="142"/>
        <v>0.66337962962962971</v>
      </c>
      <c r="CJ24" s="47" t="str">
        <f t="shared" si="143"/>
        <v>16</v>
      </c>
      <c r="CK24" s="47" t="str">
        <f t="shared" si="144"/>
        <v>57</v>
      </c>
      <c r="CL24" s="47" t="str">
        <f t="shared" si="145"/>
        <v>12</v>
      </c>
      <c r="CM24" s="703">
        <v>165712</v>
      </c>
      <c r="CN24" s="49" t="str">
        <f t="shared" si="146"/>
        <v>16:57:12</v>
      </c>
      <c r="CO24" s="47" t="str">
        <f t="shared" si="147"/>
        <v>17</v>
      </c>
      <c r="CP24" s="47" t="str">
        <f t="shared" si="148"/>
        <v>04</v>
      </c>
      <c r="CQ24" s="47" t="str">
        <f t="shared" si="149"/>
        <v>38</v>
      </c>
      <c r="CR24" s="703">
        <v>170438</v>
      </c>
      <c r="CS24" s="49" t="str">
        <f t="shared" si="150"/>
        <v>17:04:38</v>
      </c>
      <c r="CT24" s="55">
        <f t="shared" si="151"/>
        <v>4.3009259259259136E-2</v>
      </c>
      <c r="CU24" s="345">
        <f t="shared" si="152"/>
        <v>5.1620370370371038E-3</v>
      </c>
      <c r="CV24" s="412">
        <f t="shared" si="153"/>
        <v>4.817129629629624E-2</v>
      </c>
      <c r="CW24" s="413">
        <f t="shared" si="154"/>
        <v>19.375672766415502</v>
      </c>
      <c r="CX24" s="413">
        <f t="shared" si="155"/>
        <v>17.299375300336376</v>
      </c>
      <c r="CY24" s="414"/>
      <c r="CZ24" s="406">
        <f t="shared" si="156"/>
        <v>17.053529133112271</v>
      </c>
      <c r="DA24" s="415"/>
      <c r="DB24" s="407">
        <f t="shared" si="157"/>
        <v>0.28043981481481428</v>
      </c>
      <c r="DC24" s="407">
        <f t="shared" si="158"/>
        <v>0.29319444444444398</v>
      </c>
      <c r="DD24" s="416"/>
      <c r="DE24" s="63">
        <v>120</v>
      </c>
      <c r="DF24" s="408">
        <f t="shared" si="159"/>
        <v>6.7305555555555561</v>
      </c>
      <c r="DG24" s="408">
        <f t="shared" si="160"/>
        <v>7.0366666666666662</v>
      </c>
      <c r="DH24" s="409">
        <f t="shared" si="172"/>
        <v>180</v>
      </c>
      <c r="DI24" s="409">
        <f t="shared" si="161"/>
        <v>-37.65</v>
      </c>
      <c r="DJ24" s="410">
        <f t="shared" si="162"/>
        <v>262.35000000000002</v>
      </c>
      <c r="DK24" s="410">
        <f t="shared" si="163"/>
        <v>262.35000000000002</v>
      </c>
      <c r="DL24" s="410">
        <f t="shared" si="164"/>
        <v>262.35000000000002</v>
      </c>
      <c r="DM24" s="410">
        <f t="shared" si="165"/>
        <v>262.35000000000002</v>
      </c>
      <c r="DN24" s="410">
        <f t="shared" si="166"/>
        <v>262.35000000000002</v>
      </c>
      <c r="DO24" s="410">
        <f t="shared" si="167"/>
        <v>262.35000000000002</v>
      </c>
      <c r="DP24" s="410">
        <f t="shared" si="168"/>
        <v>262.35000000000002</v>
      </c>
      <c r="DQ24" s="410">
        <f t="shared" si="169"/>
        <v>262.35000000000002</v>
      </c>
      <c r="DR24" s="411">
        <f t="shared" si="170"/>
        <v>262.35000000000002</v>
      </c>
    </row>
    <row r="25" spans="1:123" s="713" customFormat="1">
      <c r="A25" s="212">
        <v>11</v>
      </c>
      <c r="B25" s="43" t="str">
        <f t="shared" si="171"/>
        <v>120YR</v>
      </c>
      <c r="C25" s="81">
        <v>67</v>
      </c>
      <c r="D25" s="82" t="s">
        <v>1197</v>
      </c>
      <c r="E25" s="82" t="s">
        <v>1198</v>
      </c>
      <c r="F25" s="334"/>
      <c r="G25" s="712"/>
      <c r="H25" s="712"/>
      <c r="I25" s="712"/>
      <c r="J25" s="712"/>
      <c r="K25" s="712"/>
      <c r="L25" s="712"/>
      <c r="M25" s="712"/>
      <c r="N25" s="712"/>
      <c r="O25" s="712"/>
      <c r="P25" s="712"/>
      <c r="Q25" s="712"/>
      <c r="R25" s="712"/>
      <c r="S25" s="712"/>
      <c r="T25" s="712"/>
      <c r="U25" s="712"/>
      <c r="V25" s="712"/>
      <c r="W25" s="46">
        <v>0.32291666666666702</v>
      </c>
      <c r="X25" s="47" t="str">
        <f t="shared" si="87"/>
        <v>09</v>
      </c>
      <c r="Y25" s="47" t="str">
        <f t="shared" si="88"/>
        <v>23</v>
      </c>
      <c r="Z25" s="47" t="str">
        <f t="shared" si="89"/>
        <v>38</v>
      </c>
      <c r="AA25" s="701" t="s">
        <v>2221</v>
      </c>
      <c r="AB25" s="49" t="str">
        <f t="shared" si="90"/>
        <v>09:23:38</v>
      </c>
      <c r="AC25" s="47" t="str">
        <f t="shared" si="91"/>
        <v>09</v>
      </c>
      <c r="AD25" s="47" t="str">
        <f t="shared" si="92"/>
        <v>31</v>
      </c>
      <c r="AE25" s="47" t="str">
        <f t="shared" si="93"/>
        <v>58</v>
      </c>
      <c r="AF25" s="701" t="s">
        <v>2222</v>
      </c>
      <c r="AG25" s="49" t="str">
        <f t="shared" si="94"/>
        <v>09:31:58</v>
      </c>
      <c r="AH25" s="50">
        <f t="shared" si="95"/>
        <v>6.8495370370370012E-2</v>
      </c>
      <c r="AI25" s="51">
        <f t="shared" si="96"/>
        <v>5.787037037037035E-3</v>
      </c>
      <c r="AJ25" s="50">
        <f t="shared" si="97"/>
        <v>7.4282407407407047E-2</v>
      </c>
      <c r="AK25" s="52">
        <f t="shared" si="98"/>
        <v>18.249408583981072</v>
      </c>
      <c r="AL25" s="52">
        <f t="shared" si="99"/>
        <v>16.827672172016204</v>
      </c>
      <c r="AM25" s="106">
        <f t="shared" si="100"/>
        <v>0.41803240740740738</v>
      </c>
      <c r="AN25" s="47" t="str">
        <f t="shared" si="101"/>
        <v>11</v>
      </c>
      <c r="AO25" s="47" t="str">
        <f t="shared" si="102"/>
        <v>32</v>
      </c>
      <c r="AP25" s="47" t="str">
        <f t="shared" si="103"/>
        <v>40</v>
      </c>
      <c r="AQ25" s="701" t="s">
        <v>2223</v>
      </c>
      <c r="AR25" s="49" t="str">
        <f t="shared" si="104"/>
        <v>11:32:40</v>
      </c>
      <c r="AS25" s="47" t="str">
        <f t="shared" si="105"/>
        <v>11</v>
      </c>
      <c r="AT25" s="47" t="str">
        <f t="shared" si="106"/>
        <v>36</v>
      </c>
      <c r="AU25" s="47" t="str">
        <f t="shared" si="107"/>
        <v>33</v>
      </c>
      <c r="AV25" s="701" t="s">
        <v>2224</v>
      </c>
      <c r="AW25" s="49" t="str">
        <f t="shared" si="108"/>
        <v>11:36:33</v>
      </c>
      <c r="AX25" s="55">
        <f t="shared" si="109"/>
        <v>6.2986111111111132E-2</v>
      </c>
      <c r="AY25" s="241">
        <f t="shared" si="110"/>
        <v>2.6967592592592737E-3</v>
      </c>
      <c r="AZ25" s="55">
        <f t="shared" si="111"/>
        <v>6.5682870370370405E-2</v>
      </c>
      <c r="BA25" s="52">
        <f t="shared" si="112"/>
        <v>19.845644983461963</v>
      </c>
      <c r="BB25" s="52">
        <f t="shared" si="113"/>
        <v>19.030837004405289</v>
      </c>
      <c r="BC25" s="106">
        <f t="shared" si="114"/>
        <v>0.50454861111111116</v>
      </c>
      <c r="BD25" s="47" t="str">
        <f t="shared" si="115"/>
        <v>13</v>
      </c>
      <c r="BE25" s="47" t="str">
        <f t="shared" si="116"/>
        <v>18</v>
      </c>
      <c r="BF25" s="47" t="str">
        <f t="shared" si="117"/>
        <v>24</v>
      </c>
      <c r="BG25" s="701" t="s">
        <v>2225</v>
      </c>
      <c r="BH25" s="49" t="str">
        <f t="shared" si="118"/>
        <v>13:18:24</v>
      </c>
      <c r="BI25" s="47" t="str">
        <f t="shared" si="119"/>
        <v>13</v>
      </c>
      <c r="BJ25" s="47" t="str">
        <f t="shared" si="120"/>
        <v>22</v>
      </c>
      <c r="BK25" s="47" t="str">
        <f t="shared" si="121"/>
        <v>03</v>
      </c>
      <c r="BL25" s="701" t="s">
        <v>2226</v>
      </c>
      <c r="BM25" s="49" t="str">
        <f t="shared" si="122"/>
        <v>13:22:03</v>
      </c>
      <c r="BN25" s="55">
        <f t="shared" si="123"/>
        <v>4.989583333333325E-2</v>
      </c>
      <c r="BO25" s="241">
        <f t="shared" si="124"/>
        <v>2.5347222222222854E-3</v>
      </c>
      <c r="BP25" s="55">
        <f t="shared" si="125"/>
        <v>5.2430555555555536E-2</v>
      </c>
      <c r="BQ25" s="52">
        <f t="shared" si="126"/>
        <v>16.701461377870565</v>
      </c>
      <c r="BR25" s="52">
        <f t="shared" si="127"/>
        <v>15.894039735099339</v>
      </c>
      <c r="BS25" s="56">
        <f t="shared" si="128"/>
        <v>0.57781250000000006</v>
      </c>
      <c r="BT25" s="47" t="str">
        <f t="shared" si="129"/>
        <v>15</v>
      </c>
      <c r="BU25" s="47" t="str">
        <f t="shared" si="130"/>
        <v>09</v>
      </c>
      <c r="BV25" s="47" t="str">
        <f t="shared" si="131"/>
        <v>48</v>
      </c>
      <c r="BW25" s="703">
        <v>150948</v>
      </c>
      <c r="BX25" s="49" t="str">
        <f t="shared" si="132"/>
        <v>15:09:48</v>
      </c>
      <c r="BY25" s="47" t="str">
        <f t="shared" si="133"/>
        <v>15</v>
      </c>
      <c r="BZ25" s="47" t="str">
        <f t="shared" si="134"/>
        <v>17</v>
      </c>
      <c r="CA25" s="47" t="str">
        <f t="shared" si="135"/>
        <v>28</v>
      </c>
      <c r="CB25" s="703">
        <v>151728</v>
      </c>
      <c r="CC25" s="49" t="str">
        <f t="shared" si="136"/>
        <v>15:17:28</v>
      </c>
      <c r="CD25" s="55">
        <f t="shared" si="137"/>
        <v>5.3993055555555558E-2</v>
      </c>
      <c r="CE25" s="241">
        <f t="shared" si="138"/>
        <v>5.3240740740739811E-3</v>
      </c>
      <c r="CF25" s="55">
        <f t="shared" si="139"/>
        <v>5.9317129629629539E-2</v>
      </c>
      <c r="CG25" s="52">
        <f t="shared" si="140"/>
        <v>15.434083601286176</v>
      </c>
      <c r="CH25" s="52">
        <f t="shared" si="141"/>
        <v>14.048780487804878</v>
      </c>
      <c r="CI25" s="106">
        <f t="shared" si="142"/>
        <v>0.66490740740740739</v>
      </c>
      <c r="CJ25" s="47" t="str">
        <f t="shared" si="143"/>
        <v>17</v>
      </c>
      <c r="CK25" s="47" t="str">
        <f t="shared" si="144"/>
        <v>05</v>
      </c>
      <c r="CL25" s="47" t="str">
        <f t="shared" si="145"/>
        <v>12</v>
      </c>
      <c r="CM25" s="703">
        <v>170512</v>
      </c>
      <c r="CN25" s="49" t="str">
        <f t="shared" si="146"/>
        <v>17:05:12</v>
      </c>
      <c r="CO25" s="47" t="str">
        <f t="shared" si="147"/>
        <v>17</v>
      </c>
      <c r="CP25" s="47" t="str">
        <f t="shared" si="148"/>
        <v>11</v>
      </c>
      <c r="CQ25" s="47" t="str">
        <f t="shared" si="149"/>
        <v>47</v>
      </c>
      <c r="CR25" s="703">
        <v>171147</v>
      </c>
      <c r="CS25" s="49" t="str">
        <f t="shared" si="150"/>
        <v>17:11:47</v>
      </c>
      <c r="CT25" s="55">
        <f t="shared" si="151"/>
        <v>4.7037037037036988E-2</v>
      </c>
      <c r="CU25" s="345">
        <f t="shared" si="152"/>
        <v>4.5717592592593448E-3</v>
      </c>
      <c r="CV25" s="412">
        <f t="shared" si="153"/>
        <v>5.1608796296296333E-2</v>
      </c>
      <c r="CW25" s="413">
        <f t="shared" si="154"/>
        <v>17.716535433070867</v>
      </c>
      <c r="CX25" s="413">
        <f t="shared" si="155"/>
        <v>16.147118187934513</v>
      </c>
      <c r="CY25" s="414"/>
      <c r="CZ25" s="406">
        <f t="shared" si="156"/>
        <v>16.736401673640167</v>
      </c>
      <c r="DA25" s="415"/>
      <c r="DB25" s="407">
        <f t="shared" si="157"/>
        <v>0.28240740740740694</v>
      </c>
      <c r="DC25" s="407">
        <f t="shared" si="158"/>
        <v>0.29874999999999952</v>
      </c>
      <c r="DD25" s="416"/>
      <c r="DE25" s="63">
        <v>120</v>
      </c>
      <c r="DF25" s="408">
        <f t="shared" si="159"/>
        <v>6.7777777777777777</v>
      </c>
      <c r="DG25" s="408">
        <f t="shared" si="160"/>
        <v>7.17</v>
      </c>
      <c r="DH25" s="409">
        <f t="shared" si="172"/>
        <v>175</v>
      </c>
      <c r="DI25" s="409">
        <f t="shared" si="161"/>
        <v>-45.65</v>
      </c>
      <c r="DJ25" s="410">
        <f t="shared" si="162"/>
        <v>249.35</v>
      </c>
      <c r="DK25" s="410">
        <f t="shared" si="163"/>
        <v>249.35</v>
      </c>
      <c r="DL25" s="410">
        <f t="shared" si="164"/>
        <v>249.35</v>
      </c>
      <c r="DM25" s="410">
        <f t="shared" si="165"/>
        <v>249.35</v>
      </c>
      <c r="DN25" s="410">
        <f t="shared" si="166"/>
        <v>249.35</v>
      </c>
      <c r="DO25" s="410">
        <f t="shared" si="167"/>
        <v>249.35</v>
      </c>
      <c r="DP25" s="410">
        <f t="shared" si="168"/>
        <v>249.35</v>
      </c>
      <c r="DQ25" s="410">
        <f t="shared" si="169"/>
        <v>249.35</v>
      </c>
      <c r="DR25" s="411">
        <f t="shared" si="170"/>
        <v>249.35</v>
      </c>
    </row>
    <row r="26" spans="1:123" s="713" customFormat="1">
      <c r="A26" s="212">
        <v>12</v>
      </c>
      <c r="B26" s="43" t="str">
        <f t="shared" si="171"/>
        <v>120YR</v>
      </c>
      <c r="C26" s="81">
        <v>45</v>
      </c>
      <c r="D26" s="82" t="s">
        <v>284</v>
      </c>
      <c r="E26" s="82" t="s">
        <v>285</v>
      </c>
      <c r="F26" s="44"/>
      <c r="G26" s="712"/>
      <c r="H26" s="712"/>
      <c r="I26" s="712"/>
      <c r="J26" s="712"/>
      <c r="K26" s="712"/>
      <c r="L26" s="712"/>
      <c r="M26" s="712"/>
      <c r="N26" s="712"/>
      <c r="O26" s="712"/>
      <c r="P26" s="712"/>
      <c r="Q26" s="712"/>
      <c r="R26" s="712"/>
      <c r="S26" s="712"/>
      <c r="T26" s="712"/>
      <c r="U26" s="712"/>
      <c r="V26" s="712"/>
      <c r="W26" s="46">
        <v>0.32291666666666702</v>
      </c>
      <c r="X26" s="47" t="str">
        <f t="shared" si="87"/>
        <v>09</v>
      </c>
      <c r="Y26" s="47" t="str">
        <f t="shared" si="88"/>
        <v>22</v>
      </c>
      <c r="Z26" s="47" t="str">
        <f t="shared" si="89"/>
        <v>09</v>
      </c>
      <c r="AA26" s="701" t="s">
        <v>2216</v>
      </c>
      <c r="AB26" s="49" t="str">
        <f t="shared" si="90"/>
        <v>09:22:09</v>
      </c>
      <c r="AC26" s="47" t="str">
        <f t="shared" si="91"/>
        <v>09</v>
      </c>
      <c r="AD26" s="47" t="str">
        <f t="shared" si="92"/>
        <v>35</v>
      </c>
      <c r="AE26" s="47" t="str">
        <f t="shared" si="93"/>
        <v>36</v>
      </c>
      <c r="AF26" s="701" t="s">
        <v>2217</v>
      </c>
      <c r="AG26" s="49" t="str">
        <f t="shared" si="94"/>
        <v>09:35:36</v>
      </c>
      <c r="AH26" s="50">
        <f t="shared" si="95"/>
        <v>6.7465277777777444E-2</v>
      </c>
      <c r="AI26" s="51">
        <f t="shared" si="96"/>
        <v>9.3402777777777946E-3</v>
      </c>
      <c r="AJ26" s="50">
        <f t="shared" si="97"/>
        <v>7.6805555555555238E-2</v>
      </c>
      <c r="AK26" s="52">
        <f t="shared" si="98"/>
        <v>18.528049408131757</v>
      </c>
      <c r="AL26" s="52">
        <f t="shared" si="99"/>
        <v>16.274864376130196</v>
      </c>
      <c r="AM26" s="106">
        <f t="shared" si="100"/>
        <v>0.42055555555555557</v>
      </c>
      <c r="AN26" s="47" t="str">
        <f t="shared" si="101"/>
        <v>11</v>
      </c>
      <c r="AO26" s="47" t="str">
        <f t="shared" si="102"/>
        <v>32</v>
      </c>
      <c r="AP26" s="47" t="str">
        <f t="shared" si="103"/>
        <v>43</v>
      </c>
      <c r="AQ26" s="701" t="s">
        <v>617</v>
      </c>
      <c r="AR26" s="49" t="str">
        <f t="shared" si="104"/>
        <v>11:32:43</v>
      </c>
      <c r="AS26" s="47" t="str">
        <f t="shared" si="105"/>
        <v>11</v>
      </c>
      <c r="AT26" s="47" t="str">
        <f t="shared" si="106"/>
        <v>37</v>
      </c>
      <c r="AU26" s="47" t="str">
        <f t="shared" si="107"/>
        <v>55</v>
      </c>
      <c r="AV26" s="701" t="s">
        <v>2218</v>
      </c>
      <c r="AW26" s="49" t="str">
        <f t="shared" si="108"/>
        <v>11:37:55</v>
      </c>
      <c r="AX26" s="55">
        <f t="shared" si="109"/>
        <v>6.0497685185185224E-2</v>
      </c>
      <c r="AY26" s="241">
        <f t="shared" si="110"/>
        <v>3.611111111111065E-3</v>
      </c>
      <c r="AZ26" s="55">
        <f t="shared" si="111"/>
        <v>6.4108796296296289E-2</v>
      </c>
      <c r="BA26" s="52">
        <f t="shared" si="112"/>
        <v>20.661947579873733</v>
      </c>
      <c r="BB26" s="52">
        <f t="shared" si="113"/>
        <v>19.498104350965882</v>
      </c>
      <c r="BC26" s="106">
        <f t="shared" si="114"/>
        <v>0.50549768518518523</v>
      </c>
      <c r="BD26" s="47" t="str">
        <f t="shared" si="115"/>
        <v>13</v>
      </c>
      <c r="BE26" s="47" t="str">
        <f t="shared" si="116"/>
        <v>08</v>
      </c>
      <c r="BF26" s="47" t="str">
        <f t="shared" si="117"/>
        <v>24</v>
      </c>
      <c r="BG26" s="701" t="s">
        <v>2219</v>
      </c>
      <c r="BH26" s="49" t="str">
        <f t="shared" si="118"/>
        <v>13:08:24</v>
      </c>
      <c r="BI26" s="47" t="str">
        <f t="shared" si="119"/>
        <v>13</v>
      </c>
      <c r="BJ26" s="47" t="str">
        <f t="shared" si="120"/>
        <v>17</v>
      </c>
      <c r="BK26" s="47" t="str">
        <f t="shared" si="121"/>
        <v>41</v>
      </c>
      <c r="BL26" s="701" t="s">
        <v>2220</v>
      </c>
      <c r="BM26" s="49" t="str">
        <f t="shared" si="122"/>
        <v>13:17:41</v>
      </c>
      <c r="BN26" s="55">
        <f t="shared" si="123"/>
        <v>4.2002314814814756E-2</v>
      </c>
      <c r="BO26" s="241">
        <f t="shared" si="124"/>
        <v>6.4467592592593048E-3</v>
      </c>
      <c r="BP26" s="55">
        <f t="shared" si="125"/>
        <v>4.8449074074074061E-2</v>
      </c>
      <c r="BQ26" s="52">
        <f t="shared" si="126"/>
        <v>19.840176357123177</v>
      </c>
      <c r="BR26" s="52">
        <f t="shared" si="127"/>
        <v>17.200191113234592</v>
      </c>
      <c r="BS26" s="56">
        <f t="shared" si="128"/>
        <v>0.57478009259259266</v>
      </c>
      <c r="BT26" s="47" t="str">
        <f t="shared" si="129"/>
        <v>15</v>
      </c>
      <c r="BU26" s="47" t="str">
        <f t="shared" si="130"/>
        <v>02</v>
      </c>
      <c r="BV26" s="47" t="str">
        <f t="shared" si="131"/>
        <v>19</v>
      </c>
      <c r="BW26" s="703">
        <v>150219</v>
      </c>
      <c r="BX26" s="49" t="str">
        <f t="shared" si="132"/>
        <v>15:02:19</v>
      </c>
      <c r="BY26" s="47" t="str">
        <f t="shared" si="133"/>
        <v>15</v>
      </c>
      <c r="BZ26" s="47" t="str">
        <f t="shared" si="134"/>
        <v>05</v>
      </c>
      <c r="CA26" s="47" t="str">
        <f t="shared" si="135"/>
        <v>10</v>
      </c>
      <c r="CB26" s="703">
        <v>150510</v>
      </c>
      <c r="CC26" s="49" t="str">
        <f t="shared" si="136"/>
        <v>15:05:10</v>
      </c>
      <c r="CD26" s="55">
        <f t="shared" si="137"/>
        <v>5.1828703703703627E-2</v>
      </c>
      <c r="CE26" s="241">
        <f t="shared" si="138"/>
        <v>1.979166666666643E-3</v>
      </c>
      <c r="CF26" s="55">
        <f t="shared" si="139"/>
        <v>5.380787037037027E-2</v>
      </c>
      <c r="CG26" s="52">
        <f t="shared" si="140"/>
        <v>16.078606520768197</v>
      </c>
      <c r="CH26" s="52">
        <f t="shared" si="141"/>
        <v>15.487201548720158</v>
      </c>
      <c r="CI26" s="106">
        <f t="shared" si="142"/>
        <v>0.65636574074074072</v>
      </c>
      <c r="CJ26" s="47" t="str">
        <f t="shared" si="143"/>
        <v>17</v>
      </c>
      <c r="CK26" s="47" t="str">
        <f t="shared" si="144"/>
        <v>46</v>
      </c>
      <c r="CL26" s="47" t="str">
        <f t="shared" si="145"/>
        <v>59</v>
      </c>
      <c r="CM26" s="703">
        <v>174659</v>
      </c>
      <c r="CN26" s="49" t="str">
        <f t="shared" si="146"/>
        <v>17:46:59</v>
      </c>
      <c r="CO26" s="47" t="str">
        <f t="shared" si="147"/>
        <v>17</v>
      </c>
      <c r="CP26" s="47" t="str">
        <f t="shared" si="148"/>
        <v>48</v>
      </c>
      <c r="CQ26" s="47" t="str">
        <f t="shared" si="149"/>
        <v>57</v>
      </c>
      <c r="CR26" s="703">
        <v>174857</v>
      </c>
      <c r="CS26" s="49" t="str">
        <f t="shared" si="150"/>
        <v>17:48:57</v>
      </c>
      <c r="CT26" s="55">
        <f t="shared" si="151"/>
        <v>8.4594907407407494E-2</v>
      </c>
      <c r="CU26" s="345">
        <f t="shared" si="152"/>
        <v>1.3657407407406952E-3</v>
      </c>
      <c r="CV26" s="412">
        <f t="shared" si="153"/>
        <v>8.5960648148148189E-2</v>
      </c>
      <c r="CW26" s="413">
        <f t="shared" si="154"/>
        <v>9.8508687919003979</v>
      </c>
      <c r="CX26" s="413">
        <f t="shared" si="155"/>
        <v>9.694358421973881</v>
      </c>
      <c r="CY26" s="414"/>
      <c r="CZ26" s="406">
        <f t="shared" si="156"/>
        <v>15.254775945478302</v>
      </c>
      <c r="DA26" s="415"/>
      <c r="DB26" s="407">
        <f t="shared" si="157"/>
        <v>0.30638888888888854</v>
      </c>
      <c r="DC26" s="407">
        <f t="shared" si="158"/>
        <v>0.32776620370370335</v>
      </c>
      <c r="DD26" s="416"/>
      <c r="DE26" s="63">
        <v>120</v>
      </c>
      <c r="DF26" s="408">
        <f t="shared" si="159"/>
        <v>7.3533333333333326</v>
      </c>
      <c r="DG26" s="408">
        <f t="shared" si="160"/>
        <v>7.8663888888888884</v>
      </c>
      <c r="DH26" s="409">
        <f t="shared" si="172"/>
        <v>170</v>
      </c>
      <c r="DI26" s="409">
        <f t="shared" si="161"/>
        <v>-87.433333333333337</v>
      </c>
      <c r="DJ26" s="410">
        <f t="shared" si="162"/>
        <v>202.56666666666666</v>
      </c>
      <c r="DK26" s="410">
        <f t="shared" si="163"/>
        <v>202.56666666666666</v>
      </c>
      <c r="DL26" s="410">
        <f t="shared" si="164"/>
        <v>202.56666666666666</v>
      </c>
      <c r="DM26" s="410">
        <f t="shared" si="165"/>
        <v>202.56666666666666</v>
      </c>
      <c r="DN26" s="410">
        <f t="shared" si="166"/>
        <v>202.56666666666666</v>
      </c>
      <c r="DO26" s="410">
        <f t="shared" si="167"/>
        <v>202.56666666666666</v>
      </c>
      <c r="DP26" s="410">
        <f t="shared" si="168"/>
        <v>202.56666666666666</v>
      </c>
      <c r="DQ26" s="410">
        <f t="shared" si="169"/>
        <v>202.56666666666666</v>
      </c>
      <c r="DR26" s="411">
        <f t="shared" si="170"/>
        <v>202.56666666666666</v>
      </c>
    </row>
    <row r="27" spans="1:123" s="713" customFormat="1">
      <c r="A27" s="417">
        <v>13</v>
      </c>
      <c r="B27" s="331" t="str">
        <f t="shared" si="171"/>
        <v>120YR</v>
      </c>
      <c r="C27" s="332">
        <v>4</v>
      </c>
      <c r="D27" s="333" t="s">
        <v>244</v>
      </c>
      <c r="E27" s="333" t="s">
        <v>245</v>
      </c>
      <c r="F27" s="334" t="s">
        <v>2129</v>
      </c>
      <c r="G27" s="712"/>
      <c r="H27" s="712"/>
      <c r="I27" s="712"/>
      <c r="J27" s="712"/>
      <c r="K27" s="712"/>
      <c r="L27" s="712"/>
      <c r="M27" s="712"/>
      <c r="N27" s="712"/>
      <c r="O27" s="712"/>
      <c r="P27" s="712"/>
      <c r="Q27" s="712"/>
      <c r="R27" s="712"/>
      <c r="S27" s="712"/>
      <c r="T27" s="712"/>
      <c r="U27" s="712"/>
      <c r="V27" s="712"/>
      <c r="W27" s="336">
        <v>0.32291666666666702</v>
      </c>
      <c r="X27" s="47" t="str">
        <f t="shared" si="87"/>
        <v>09</v>
      </c>
      <c r="Y27" s="47" t="str">
        <f t="shared" si="88"/>
        <v>23</v>
      </c>
      <c r="Z27" s="47" t="str">
        <f t="shared" si="89"/>
        <v>54</v>
      </c>
      <c r="AA27" s="701" t="s">
        <v>2260</v>
      </c>
      <c r="AB27" s="49" t="str">
        <f t="shared" si="90"/>
        <v>09:23:54</v>
      </c>
      <c r="AC27" s="47" t="str">
        <f t="shared" si="91"/>
        <v>09</v>
      </c>
      <c r="AD27" s="47" t="str">
        <f t="shared" si="92"/>
        <v>26</v>
      </c>
      <c r="AE27" s="47" t="str">
        <f t="shared" si="93"/>
        <v>51</v>
      </c>
      <c r="AF27" s="701" t="s">
        <v>2261</v>
      </c>
      <c r="AG27" s="49" t="str">
        <f t="shared" si="94"/>
        <v>09:26:51</v>
      </c>
      <c r="AH27" s="50">
        <f t="shared" si="95"/>
        <v>6.8680555555555189E-2</v>
      </c>
      <c r="AI27" s="51">
        <f t="shared" si="96"/>
        <v>2.0486111111110983E-3</v>
      </c>
      <c r="AJ27" s="50">
        <f t="shared" si="97"/>
        <v>7.0729166666666288E-2</v>
      </c>
      <c r="AK27" s="52">
        <f t="shared" si="98"/>
        <v>18.200202224469162</v>
      </c>
      <c r="AL27" s="52">
        <f t="shared" si="99"/>
        <v>17.673048600883654</v>
      </c>
      <c r="AM27" s="106">
        <f t="shared" si="100"/>
        <v>0.41447916666666662</v>
      </c>
      <c r="AN27" s="47" t="str">
        <f t="shared" si="101"/>
        <v>11</v>
      </c>
      <c r="AO27" s="47" t="str">
        <f t="shared" si="102"/>
        <v>29</v>
      </c>
      <c r="AP27" s="47" t="str">
        <f t="shared" si="103"/>
        <v>15</v>
      </c>
      <c r="AQ27" s="701" t="s">
        <v>2262</v>
      </c>
      <c r="AR27" s="49" t="str">
        <f t="shared" si="104"/>
        <v>11:29:15</v>
      </c>
      <c r="AS27" s="47" t="str">
        <f t="shared" si="105"/>
        <v>11</v>
      </c>
      <c r="AT27" s="47" t="str">
        <f t="shared" si="106"/>
        <v>33</v>
      </c>
      <c r="AU27" s="47" t="str">
        <f t="shared" si="107"/>
        <v>18</v>
      </c>
      <c r="AV27" s="701" t="s">
        <v>2263</v>
      </c>
      <c r="AW27" s="49" t="str">
        <f t="shared" si="108"/>
        <v>11:33:18</v>
      </c>
      <c r="AX27" s="55">
        <f t="shared" si="109"/>
        <v>6.4166666666666761E-2</v>
      </c>
      <c r="AY27" s="241">
        <f t="shared" si="110"/>
        <v>2.81249999999994E-3</v>
      </c>
      <c r="AZ27" s="55">
        <f t="shared" si="111"/>
        <v>6.6979166666666701E-2</v>
      </c>
      <c r="BA27" s="52">
        <f t="shared" si="112"/>
        <v>19.480519480519483</v>
      </c>
      <c r="BB27" s="52">
        <f t="shared" si="113"/>
        <v>18.662519440124417</v>
      </c>
      <c r="BC27" s="106">
        <f t="shared" si="114"/>
        <v>0.50229166666666669</v>
      </c>
      <c r="BD27" s="47" t="str">
        <f t="shared" si="115"/>
        <v>13</v>
      </c>
      <c r="BE27" s="47" t="str">
        <f t="shared" si="116"/>
        <v>10</v>
      </c>
      <c r="BF27" s="47" t="str">
        <f t="shared" si="117"/>
        <v>02</v>
      </c>
      <c r="BG27" s="701" t="s">
        <v>2264</v>
      </c>
      <c r="BH27" s="49" t="str">
        <f t="shared" si="118"/>
        <v>13:10:02</v>
      </c>
      <c r="BI27" s="47" t="str">
        <f t="shared" si="119"/>
        <v>13</v>
      </c>
      <c r="BJ27" s="47" t="str">
        <f t="shared" si="120"/>
        <v>14</v>
      </c>
      <c r="BK27" s="47" t="str">
        <f t="shared" si="121"/>
        <v>31</v>
      </c>
      <c r="BL27" s="701" t="s">
        <v>2265</v>
      </c>
      <c r="BM27" s="49" t="str">
        <f t="shared" si="122"/>
        <v>13:14:31</v>
      </c>
      <c r="BN27" s="55">
        <f t="shared" si="123"/>
        <v>4.6342592592592546E-2</v>
      </c>
      <c r="BO27" s="241">
        <f t="shared" si="124"/>
        <v>3.1134259259258945E-3</v>
      </c>
      <c r="BP27" s="55">
        <f t="shared" si="125"/>
        <v>4.9456018518518441E-2</v>
      </c>
      <c r="BQ27" s="52">
        <f t="shared" si="126"/>
        <v>17.982017982017982</v>
      </c>
      <c r="BR27" s="52">
        <f t="shared" si="127"/>
        <v>16.849988298619238</v>
      </c>
      <c r="BS27" s="56">
        <f t="shared" si="128"/>
        <v>0.5725810185185185</v>
      </c>
      <c r="BT27" s="47" t="str">
        <f t="shared" si="129"/>
        <v>15</v>
      </c>
      <c r="BU27" s="47" t="str">
        <f t="shared" si="130"/>
        <v>02</v>
      </c>
      <c r="BV27" s="47" t="str">
        <f t="shared" si="131"/>
        <v>18</v>
      </c>
      <c r="BW27" s="703">
        <v>150218</v>
      </c>
      <c r="BX27" s="49" t="str">
        <f t="shared" si="132"/>
        <v>15:02:18</v>
      </c>
      <c r="BY27" s="47" t="str">
        <f t="shared" si="133"/>
        <v>15</v>
      </c>
      <c r="BZ27" s="47" t="str">
        <f t="shared" si="134"/>
        <v>06</v>
      </c>
      <c r="CA27" s="47" t="str">
        <f t="shared" si="135"/>
        <v>48</v>
      </c>
      <c r="CB27" s="703">
        <v>150648</v>
      </c>
      <c r="CC27" s="49" t="str">
        <f t="shared" si="136"/>
        <v>15:06:48</v>
      </c>
      <c r="CD27" s="55">
        <f t="shared" si="137"/>
        <v>5.4016203703703747E-2</v>
      </c>
      <c r="CE27" s="241">
        <f t="shared" si="138"/>
        <v>3.1249999999999334E-3</v>
      </c>
      <c r="CF27" s="55">
        <f t="shared" si="139"/>
        <v>5.714120370370368E-2</v>
      </c>
      <c r="CG27" s="52">
        <f t="shared" si="140"/>
        <v>15.427469466466682</v>
      </c>
      <c r="CH27" s="52">
        <f t="shared" si="141"/>
        <v>14.583755316994125</v>
      </c>
      <c r="CI27" s="106">
        <f t="shared" si="142"/>
        <v>0.65749999999999997</v>
      </c>
      <c r="CJ27" s="47" t="str">
        <f t="shared" si="143"/>
        <v/>
      </c>
      <c r="CK27" s="47" t="str">
        <f t="shared" si="144"/>
        <v/>
      </c>
      <c r="CL27" s="47" t="str">
        <f t="shared" si="145"/>
        <v/>
      </c>
      <c r="CM27" s="703"/>
      <c r="CN27" s="49"/>
      <c r="CO27" s="47"/>
      <c r="CP27" s="47"/>
      <c r="CQ27" s="47"/>
      <c r="CR27" s="703"/>
      <c r="CS27" s="49"/>
      <c r="CT27" s="55"/>
      <c r="CU27" s="345"/>
      <c r="CV27" s="412"/>
      <c r="CW27" s="413"/>
      <c r="CX27" s="413"/>
      <c r="CY27" s="414"/>
      <c r="CZ27" s="406"/>
      <c r="DA27" s="415"/>
      <c r="DB27" s="407"/>
      <c r="DC27" s="407"/>
      <c r="DD27" s="416"/>
      <c r="DE27" s="63"/>
      <c r="DF27" s="408"/>
      <c r="DG27" s="408"/>
      <c r="DH27" s="409"/>
      <c r="DI27" s="409"/>
      <c r="DJ27" s="410"/>
      <c r="DK27" s="410"/>
      <c r="DL27" s="410"/>
      <c r="DM27" s="410"/>
      <c r="DN27" s="410"/>
      <c r="DO27" s="410"/>
      <c r="DP27" s="410"/>
      <c r="DQ27" s="410"/>
      <c r="DR27" s="411"/>
    </row>
    <row r="28" spans="1:123" s="713" customFormat="1">
      <c r="A28" s="417">
        <v>14</v>
      </c>
      <c r="B28" s="331" t="str">
        <f t="shared" si="171"/>
        <v>120YR</v>
      </c>
      <c r="C28" s="81"/>
      <c r="D28" s="333" t="s">
        <v>2057</v>
      </c>
      <c r="E28" s="333" t="s">
        <v>2058</v>
      </c>
      <c r="F28" s="334"/>
      <c r="G28" s="712"/>
      <c r="H28" s="712"/>
      <c r="I28" s="712"/>
      <c r="J28" s="712"/>
      <c r="K28" s="712"/>
      <c r="L28" s="712"/>
      <c r="M28" s="712"/>
      <c r="N28" s="712"/>
      <c r="O28" s="712"/>
      <c r="P28" s="712"/>
      <c r="Q28" s="712"/>
      <c r="R28" s="712"/>
      <c r="S28" s="712"/>
      <c r="T28" s="712"/>
      <c r="U28" s="712"/>
      <c r="V28" s="712"/>
      <c r="W28" s="336">
        <v>0.32291666666666702</v>
      </c>
      <c r="X28" s="47" t="str">
        <f t="shared" si="87"/>
        <v/>
      </c>
      <c r="Y28" s="47" t="str">
        <f t="shared" si="88"/>
        <v/>
      </c>
      <c r="Z28" s="47" t="str">
        <f t="shared" si="89"/>
        <v/>
      </c>
      <c r="AA28" s="701"/>
      <c r="AB28" s="49"/>
      <c r="AC28" s="47"/>
      <c r="AD28" s="47"/>
      <c r="AE28" s="47"/>
      <c r="AF28" s="701"/>
      <c r="AG28" s="49"/>
      <c r="AH28" s="50"/>
      <c r="AI28" s="51"/>
      <c r="AJ28" s="50"/>
      <c r="AK28" s="52"/>
      <c r="AL28" s="52"/>
      <c r="AM28" s="106"/>
      <c r="AN28" s="47"/>
      <c r="AO28" s="47"/>
      <c r="AP28" s="47"/>
      <c r="AQ28" s="701"/>
      <c r="AR28" s="49"/>
      <c r="AS28" s="47"/>
      <c r="AT28" s="47"/>
      <c r="AU28" s="47"/>
      <c r="AV28" s="701"/>
      <c r="AW28" s="49"/>
      <c r="AX28" s="55"/>
      <c r="AY28" s="241"/>
      <c r="AZ28" s="55"/>
      <c r="BA28" s="52"/>
      <c r="BB28" s="52"/>
      <c r="BC28" s="106"/>
      <c r="BD28" s="47"/>
      <c r="BE28" s="47"/>
      <c r="BF28" s="47"/>
      <c r="BG28" s="701"/>
      <c r="BH28" s="49"/>
      <c r="BI28" s="47"/>
      <c r="BJ28" s="47"/>
      <c r="BK28" s="47"/>
      <c r="BL28" s="701"/>
      <c r="BM28" s="49"/>
      <c r="BN28" s="55"/>
      <c r="BO28" s="241"/>
      <c r="BP28" s="55"/>
      <c r="BQ28" s="52"/>
      <c r="BR28" s="52"/>
      <c r="BS28" s="56"/>
      <c r="BT28" s="47"/>
      <c r="BU28" s="47"/>
      <c r="BV28" s="47"/>
      <c r="BW28" s="703"/>
      <c r="BX28" s="49"/>
      <c r="BY28" s="47"/>
      <c r="BZ28" s="47"/>
      <c r="CA28" s="47"/>
      <c r="CB28" s="703"/>
      <c r="CC28" s="49"/>
      <c r="CD28" s="55"/>
      <c r="CE28" s="241"/>
      <c r="CF28" s="55"/>
      <c r="CG28" s="52"/>
      <c r="CH28" s="52"/>
      <c r="CI28" s="106"/>
      <c r="CJ28" s="47" t="str">
        <f t="shared" si="143"/>
        <v/>
      </c>
      <c r="CK28" s="47" t="str">
        <f t="shared" si="144"/>
        <v/>
      </c>
      <c r="CL28" s="47" t="str">
        <f t="shared" si="145"/>
        <v/>
      </c>
      <c r="CM28" s="703"/>
      <c r="CN28" s="49"/>
      <c r="CO28" s="47"/>
      <c r="CP28" s="47"/>
      <c r="CQ28" s="47"/>
      <c r="CR28" s="703"/>
      <c r="CS28" s="49"/>
      <c r="CT28" s="55"/>
      <c r="CU28" s="345"/>
      <c r="CV28" s="412"/>
      <c r="CW28" s="413"/>
      <c r="CX28" s="413"/>
      <c r="CY28" s="414"/>
      <c r="CZ28" s="406"/>
      <c r="DA28" s="415"/>
      <c r="DB28" s="407"/>
      <c r="DC28" s="407"/>
      <c r="DD28" s="416"/>
      <c r="DE28" s="63"/>
      <c r="DF28" s="408"/>
      <c r="DG28" s="408"/>
      <c r="DH28" s="409"/>
      <c r="DI28" s="409"/>
      <c r="DJ28" s="410"/>
      <c r="DK28" s="410"/>
      <c r="DL28" s="410"/>
      <c r="DM28" s="410"/>
      <c r="DN28" s="410"/>
      <c r="DO28" s="410"/>
      <c r="DP28" s="410"/>
      <c r="DQ28" s="410"/>
      <c r="DR28" s="411"/>
    </row>
    <row r="29" spans="1:123" s="713" customFormat="1">
      <c r="A29" s="417">
        <v>15</v>
      </c>
      <c r="B29" s="331" t="str">
        <f t="shared" si="171"/>
        <v>120YR</v>
      </c>
      <c r="C29" s="81"/>
      <c r="D29" s="333" t="s">
        <v>2089</v>
      </c>
      <c r="E29" s="333" t="s">
        <v>2091</v>
      </c>
      <c r="F29" s="334"/>
      <c r="G29" s="712"/>
      <c r="H29" s="712"/>
      <c r="I29" s="712"/>
      <c r="J29" s="712"/>
      <c r="K29" s="712"/>
      <c r="L29" s="712"/>
      <c r="M29" s="712"/>
      <c r="N29" s="712"/>
      <c r="O29" s="712"/>
      <c r="P29" s="712"/>
      <c r="Q29" s="712"/>
      <c r="R29" s="712"/>
      <c r="S29" s="712"/>
      <c r="T29" s="712"/>
      <c r="U29" s="712"/>
      <c r="V29" s="712"/>
      <c r="W29" s="336">
        <v>0.32291666666666702</v>
      </c>
      <c r="X29" s="47" t="str">
        <f t="shared" si="87"/>
        <v/>
      </c>
      <c r="Y29" s="47" t="str">
        <f t="shared" si="88"/>
        <v/>
      </c>
      <c r="Z29" s="47" t="str">
        <f t="shared" si="89"/>
        <v/>
      </c>
      <c r="AA29" s="701"/>
      <c r="AB29" s="49"/>
      <c r="AC29" s="47"/>
      <c r="AD29" s="47"/>
      <c r="AE29" s="47"/>
      <c r="AF29" s="701"/>
      <c r="AG29" s="49"/>
      <c r="AH29" s="50"/>
      <c r="AI29" s="51"/>
      <c r="AJ29" s="50"/>
      <c r="AK29" s="52"/>
      <c r="AL29" s="52"/>
      <c r="AM29" s="106"/>
      <c r="AN29" s="47"/>
      <c r="AO29" s="47"/>
      <c r="AP29" s="47"/>
      <c r="AQ29" s="701"/>
      <c r="AR29" s="49"/>
      <c r="AS29" s="47"/>
      <c r="AT29" s="47"/>
      <c r="AU29" s="47"/>
      <c r="AV29" s="701"/>
      <c r="AW29" s="49"/>
      <c r="AX29" s="55"/>
      <c r="AY29" s="241"/>
      <c r="AZ29" s="55"/>
      <c r="BA29" s="52"/>
      <c r="BB29" s="52"/>
      <c r="BC29" s="106"/>
      <c r="BD29" s="47"/>
      <c r="BE29" s="47"/>
      <c r="BF29" s="47"/>
      <c r="BG29" s="701"/>
      <c r="BH29" s="49"/>
      <c r="BI29" s="47"/>
      <c r="BJ29" s="47"/>
      <c r="BK29" s="47"/>
      <c r="BL29" s="701"/>
      <c r="BM29" s="49"/>
      <c r="BN29" s="55"/>
      <c r="BO29" s="241"/>
      <c r="BP29" s="55"/>
      <c r="BQ29" s="52"/>
      <c r="BR29" s="52"/>
      <c r="BS29" s="56"/>
      <c r="BT29" s="47"/>
      <c r="BU29" s="47"/>
      <c r="BV29" s="47"/>
      <c r="BW29" s="703"/>
      <c r="BX29" s="49"/>
      <c r="BY29" s="47"/>
      <c r="BZ29" s="47"/>
      <c r="CA29" s="47"/>
      <c r="CB29" s="703"/>
      <c r="CC29" s="49"/>
      <c r="CD29" s="55"/>
      <c r="CE29" s="241"/>
      <c r="CF29" s="55"/>
      <c r="CG29" s="52"/>
      <c r="CH29" s="52"/>
      <c r="CI29" s="106"/>
      <c r="CJ29" s="47" t="str">
        <f t="shared" si="143"/>
        <v/>
      </c>
      <c r="CK29" s="47" t="str">
        <f t="shared" si="144"/>
        <v/>
      </c>
      <c r="CL29" s="47" t="str">
        <f t="shared" si="145"/>
        <v/>
      </c>
      <c r="CM29" s="703"/>
      <c r="CN29" s="49"/>
      <c r="CO29" s="47"/>
      <c r="CP29" s="47"/>
      <c r="CQ29" s="47"/>
      <c r="CR29" s="703"/>
      <c r="CS29" s="49"/>
      <c r="CT29" s="55"/>
      <c r="CU29" s="345"/>
      <c r="CV29" s="412"/>
      <c r="CW29" s="413"/>
      <c r="CX29" s="413"/>
      <c r="CY29" s="414"/>
      <c r="CZ29" s="406"/>
      <c r="DA29" s="415"/>
      <c r="DB29" s="407"/>
      <c r="DC29" s="407"/>
      <c r="DD29" s="416"/>
      <c r="DE29" s="63"/>
      <c r="DF29" s="408"/>
      <c r="DG29" s="408"/>
      <c r="DH29" s="409"/>
      <c r="DI29" s="409"/>
      <c r="DJ29" s="410"/>
      <c r="DK29" s="410"/>
      <c r="DL29" s="410"/>
      <c r="DM29" s="410"/>
      <c r="DN29" s="410"/>
      <c r="DO29" s="410"/>
      <c r="DP29" s="410"/>
      <c r="DQ29" s="410"/>
      <c r="DR29" s="411"/>
    </row>
    <row r="30" spans="1:123">
      <c r="A30" s="99" t="s">
        <v>7</v>
      </c>
      <c r="B30" s="99" t="s">
        <v>55</v>
      </c>
      <c r="C30" s="564" t="s">
        <v>56</v>
      </c>
      <c r="D30" s="521"/>
      <c r="E30" s="521"/>
      <c r="F30" s="522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717"/>
      <c r="U30" s="717"/>
      <c r="V30" s="717"/>
      <c r="W30" s="717"/>
      <c r="X30" s="717"/>
      <c r="Y30" s="717"/>
      <c r="Z30" s="717"/>
      <c r="AA30" s="717"/>
      <c r="AB30" s="717"/>
      <c r="AC30" s="717"/>
      <c r="AD30" s="717"/>
      <c r="AE30" s="717"/>
      <c r="AF30" s="717"/>
      <c r="AG30" s="717"/>
      <c r="AH30" s="717"/>
      <c r="AI30" s="717"/>
      <c r="AJ30" s="717"/>
      <c r="AK30" s="718"/>
      <c r="AL30" s="718"/>
      <c r="AM30" s="718"/>
      <c r="AN30" s="718"/>
      <c r="AO30" s="718"/>
      <c r="AP30" s="718"/>
      <c r="AQ30" s="718"/>
      <c r="AR30" s="718"/>
      <c r="AS30" s="717"/>
      <c r="AT30" s="717"/>
      <c r="AU30" s="717"/>
      <c r="AV30" s="717"/>
      <c r="AW30" s="717"/>
      <c r="AX30" s="717"/>
      <c r="AY30" s="717"/>
      <c r="AZ30" s="717"/>
      <c r="BA30" s="717"/>
      <c r="BB30" s="717"/>
      <c r="BC30" s="717"/>
      <c r="BD30" s="717"/>
      <c r="BE30" s="717"/>
      <c r="BF30" s="717"/>
      <c r="BG30" s="717"/>
      <c r="BH30" s="717"/>
      <c r="BI30" s="717"/>
      <c r="BJ30" s="717"/>
      <c r="BK30" s="717"/>
      <c r="BL30" s="719"/>
      <c r="BM30" s="717"/>
      <c r="BN30" s="717"/>
      <c r="BO30" s="717"/>
      <c r="BP30" s="717"/>
      <c r="BQ30" s="717"/>
      <c r="BR30" s="717"/>
      <c r="BS30" s="717"/>
      <c r="BT30" s="717"/>
      <c r="BU30" s="717"/>
      <c r="BV30" s="717"/>
      <c r="BW30" s="717"/>
      <c r="BX30" s="717"/>
      <c r="BY30" s="717"/>
      <c r="BZ30" s="717"/>
      <c r="CA30" s="717"/>
      <c r="CB30" s="717"/>
      <c r="CC30" s="717"/>
      <c r="CD30" s="717"/>
      <c r="CE30" s="717"/>
      <c r="CF30" s="717"/>
      <c r="CG30" s="717"/>
      <c r="CH30" s="717"/>
      <c r="CI30" s="717"/>
      <c r="CJ30" s="717"/>
      <c r="CK30" s="717"/>
      <c r="CL30" s="717"/>
      <c r="CM30" s="717"/>
      <c r="CN30" s="717"/>
      <c r="CO30" s="717"/>
      <c r="CP30" s="717"/>
      <c r="CQ30" s="717"/>
      <c r="CR30" s="717"/>
      <c r="CS30" s="717"/>
      <c r="CT30" s="717"/>
      <c r="CU30" s="720"/>
      <c r="CV30" s="717"/>
      <c r="CW30" s="717"/>
      <c r="CX30" s="717"/>
      <c r="CY30" s="717"/>
      <c r="CZ30" s="718"/>
      <c r="DA30" s="717"/>
      <c r="DB30" s="717"/>
      <c r="DC30" s="99">
        <v>80</v>
      </c>
      <c r="DD30" s="717"/>
      <c r="DE30" s="100" t="s">
        <v>2046</v>
      </c>
      <c r="DF30" s="717"/>
      <c r="DG30" s="717"/>
      <c r="DH30" s="717"/>
      <c r="DI30" s="717"/>
      <c r="DJ30" s="717"/>
      <c r="DK30" s="717"/>
      <c r="DL30" s="717"/>
      <c r="DM30" s="717"/>
      <c r="DN30" s="717"/>
      <c r="DO30" s="717"/>
      <c r="DP30" s="717"/>
      <c r="DQ30" s="717"/>
      <c r="DR30" s="721"/>
    </row>
    <row r="31" spans="1:123" s="705" customFormat="1">
      <c r="A31" s="212">
        <v>1</v>
      </c>
      <c r="B31" s="620" t="str">
        <f t="shared" ref="B31:B46" si="173">B30</f>
        <v>80 CEI</v>
      </c>
      <c r="C31" s="624">
        <v>192</v>
      </c>
      <c r="D31" s="103" t="s">
        <v>1189</v>
      </c>
      <c r="E31" s="104" t="s">
        <v>370</v>
      </c>
      <c r="F31" s="372"/>
      <c r="G31" s="712"/>
      <c r="H31" s="712"/>
      <c r="I31" s="712"/>
      <c r="J31" s="712"/>
      <c r="K31" s="712"/>
      <c r="L31" s="712"/>
      <c r="M31" s="712"/>
      <c r="N31" s="712"/>
      <c r="O31" s="712"/>
      <c r="P31" s="712"/>
      <c r="Q31" s="712"/>
      <c r="R31" s="712"/>
      <c r="S31" s="712"/>
      <c r="T31" s="712"/>
      <c r="U31" s="712"/>
      <c r="V31" s="712"/>
      <c r="W31" s="46">
        <v>0.35416666666666702</v>
      </c>
      <c r="X31" s="47" t="str">
        <f t="shared" ref="X31:X46" si="174">LEFT(AA31,2)</f>
        <v>10</v>
      </c>
      <c r="Y31" s="47" t="str">
        <f t="shared" ref="Y31:Y46" si="175">MID(AA31,3,2)</f>
        <v>07</v>
      </c>
      <c r="Z31" s="47" t="str">
        <f t="shared" ref="Z31:Z46" si="176">RIGHT(AA31,2)</f>
        <v>55</v>
      </c>
      <c r="AA31" s="722" t="s">
        <v>2141</v>
      </c>
      <c r="AB31" s="49" t="str">
        <f t="shared" ref="AB31:AB46" si="177">CONCATENATE(X31&amp;":"&amp;Y31&amp;":"&amp;Z31)</f>
        <v>10:07:55</v>
      </c>
      <c r="AC31" s="47" t="str">
        <f t="shared" ref="AC31:AC46" si="178">LEFT(AF31,2)</f>
        <v>10</v>
      </c>
      <c r="AD31" s="47" t="str">
        <f t="shared" ref="AD31:AD46" si="179">MID(AF31,3,2)</f>
        <v>13</v>
      </c>
      <c r="AE31" s="47" t="str">
        <f t="shared" ref="AE31:AE46" si="180">RIGHT(AF31,2)</f>
        <v>48</v>
      </c>
      <c r="AF31" s="701" t="s">
        <v>2209</v>
      </c>
      <c r="AG31" s="49" t="str">
        <f t="shared" ref="AG31:AG46" si="181">CONCATENATE(AC31&amp;":"&amp;AD31&amp;":"&amp;AE31)</f>
        <v>10:13:48</v>
      </c>
      <c r="AH31" s="50">
        <f t="shared" ref="AH31:AH46" si="182">AB31-W31</f>
        <v>6.7997685185184842E-2</v>
      </c>
      <c r="AI31" s="51">
        <f t="shared" ref="AI31:AI46" si="183">AG31-AB31</f>
        <v>4.0856481481481577E-3</v>
      </c>
      <c r="AJ31" s="50">
        <f t="shared" ref="AJ31:AJ46" si="184">AG31-AB31+AH31</f>
        <v>7.2083333333333E-2</v>
      </c>
      <c r="AK31" s="52">
        <f t="shared" ref="AK31:AK46" si="185">$W$3/(MINUTE(AH31)/60+HOUR(AH31)+SECOND(AH31)/3600)</f>
        <v>18.382978723404257</v>
      </c>
      <c r="AL31" s="52">
        <f t="shared" ref="AL31:AL46" si="186">$W$3/(MINUTE(AJ31)/60+HOUR(AJ31)+SECOND(AJ31)/3600)</f>
        <v>17.341040462427742</v>
      </c>
      <c r="AM31" s="106">
        <f t="shared" ref="AM31:AM46" si="187">AG31+"0:30"</f>
        <v>0.44708333333333333</v>
      </c>
      <c r="AN31" s="47" t="str">
        <f t="shared" ref="AN31:AN46" si="188">LEFT(AQ31,2)</f>
        <v>12</v>
      </c>
      <c r="AO31" s="47" t="str">
        <f t="shared" ref="AO31:AO46" si="189">MID(AQ31,3,2)</f>
        <v>04</v>
      </c>
      <c r="AP31" s="47" t="str">
        <f t="shared" ref="AP31:AP46" si="190">RIGHT(AQ31,2)</f>
        <v>54</v>
      </c>
      <c r="AQ31" s="701" t="s">
        <v>2210</v>
      </c>
      <c r="AR31" s="49" t="str">
        <f t="shared" ref="AR31:AR41" si="191">CONCATENATE(AN31&amp;":"&amp;AO31&amp;":"&amp;AP31)</f>
        <v>12:04:54</v>
      </c>
      <c r="AS31" s="47" t="str">
        <f t="shared" ref="AS31:AS41" si="192">LEFT(AV31,2)</f>
        <v>12</v>
      </c>
      <c r="AT31" s="47" t="str">
        <f t="shared" ref="AT31:AT41" si="193">MID(AV31,3,2)</f>
        <v>10</v>
      </c>
      <c r="AU31" s="47" t="str">
        <f t="shared" ref="AU31:AU41" si="194">RIGHT(AV31,2)</f>
        <v>40</v>
      </c>
      <c r="AV31" s="701" t="s">
        <v>2211</v>
      </c>
      <c r="AW31" s="49" t="str">
        <f t="shared" ref="AW31:AW41" si="195">CONCATENATE(AS31&amp;":"&amp;AT31&amp;":"&amp;AU31)</f>
        <v>12:10:40</v>
      </c>
      <c r="AX31" s="665">
        <f t="shared" ref="AX31:AX41" si="196">AR31-AM31</f>
        <v>5.6319444444444422E-2</v>
      </c>
      <c r="AY31" s="723">
        <f t="shared" ref="AY31:AY41" si="197">AW31-AR31</f>
        <v>4.0046296296296635E-3</v>
      </c>
      <c r="AZ31" s="665">
        <f t="shared" ref="AZ31:AZ41" si="198">AW31-AR31+AX31</f>
        <v>6.0324074074074086E-2</v>
      </c>
      <c r="BA31" s="52">
        <f t="shared" ref="BA31:BA41" si="199">$AM$3/(MINUTE(AX31)/60+HOUR(AX31)+SECOND(AX31)/3600)</f>
        <v>22.19482120838471</v>
      </c>
      <c r="BB31" s="52">
        <f t="shared" ref="BB31:BB41" si="200">$AM$3/(MINUTE(AZ31)/60+HOUR(AZ31)+SECOND(AZ31)/3600)</f>
        <v>20.721412125863392</v>
      </c>
      <c r="BC31" s="150"/>
      <c r="BD31" s="682"/>
      <c r="BE31" s="682"/>
      <c r="BF31" s="682"/>
      <c r="BG31" s="682"/>
      <c r="BH31" s="682"/>
      <c r="BI31" s="682"/>
      <c r="BJ31" s="682"/>
      <c r="BK31" s="682"/>
      <c r="BL31" s="314"/>
      <c r="BM31" s="682"/>
      <c r="BN31" s="682"/>
      <c r="BO31" s="682"/>
      <c r="BP31" s="682"/>
      <c r="BQ31" s="682"/>
      <c r="BR31" s="682"/>
      <c r="BS31" s="682"/>
      <c r="BT31" s="682"/>
      <c r="BU31" s="682"/>
      <c r="BV31" s="682"/>
      <c r="BW31" s="682"/>
      <c r="BX31" s="682"/>
      <c r="BY31" s="682"/>
      <c r="BZ31" s="682"/>
      <c r="CA31" s="682"/>
      <c r="CB31" s="682"/>
      <c r="CC31" s="682"/>
      <c r="CD31" s="682"/>
      <c r="CE31" s="682"/>
      <c r="CF31" s="682"/>
      <c r="CG31" s="682"/>
      <c r="CH31" s="682"/>
      <c r="CI31" s="108">
        <f t="shared" ref="CI31:CI41" si="201">AW31+"00:40"</f>
        <v>0.53518518518518521</v>
      </c>
      <c r="CJ31" s="47" t="str">
        <f t="shared" ref="CJ31:CJ41" si="202">LEFT(CM31,2)</f>
        <v>13</v>
      </c>
      <c r="CK31" s="47" t="str">
        <f t="shared" ref="CK31:CK41" si="203">MID(CM31,3,2)</f>
        <v>45</v>
      </c>
      <c r="CL31" s="47" t="str">
        <f t="shared" ref="CL31:CL41" si="204">RIGHT(CM31,2)</f>
        <v>18</v>
      </c>
      <c r="CM31" s="701" t="s">
        <v>2212</v>
      </c>
      <c r="CN31" s="49" t="str">
        <f t="shared" ref="CN31:CN41" si="205">CONCATENATE(CJ31&amp;":"&amp;CK31&amp;":"&amp;CL31)</f>
        <v>13:45:18</v>
      </c>
      <c r="CO31" s="47" t="str">
        <f t="shared" ref="CO31:CO41" si="206">LEFT(CR31,2)</f>
        <v>13</v>
      </c>
      <c r="CP31" s="47" t="str">
        <f t="shared" ref="CP31:CP41" si="207">MID(CR31,3,2)</f>
        <v>53</v>
      </c>
      <c r="CQ31" s="47" t="str">
        <f t="shared" ref="CQ31:CQ41" si="208">RIGHT(CR31,2)</f>
        <v>28</v>
      </c>
      <c r="CR31" s="701" t="s">
        <v>2213</v>
      </c>
      <c r="CS31" s="49" t="str">
        <f t="shared" ref="CS31:CS41" si="209">CONCATENATE(CO31&amp;":"&amp;CP31&amp;":"&amp;CQ31)</f>
        <v>13:53:28</v>
      </c>
      <c r="CT31" s="665">
        <f t="shared" ref="CT31:CT41" si="210">CN31-CI31</f>
        <v>3.7939814814814787E-2</v>
      </c>
      <c r="CU31" s="667">
        <f t="shared" ref="CU31:CU41" si="211">CS31-CN31</f>
        <v>5.6712962962963687E-3</v>
      </c>
      <c r="CV31" s="665">
        <f t="shared" ref="CV31:CV41" si="212">CS31-CN31+CT31</f>
        <v>4.3611111111111156E-2</v>
      </c>
      <c r="CW31" s="52">
        <f t="shared" ref="CW31:CW41" si="213">$CI$3/(MINUTE(CT31)/60+HOUR(CT31)+SECOND(CT31)/3600)</f>
        <v>21.964612568639414</v>
      </c>
      <c r="CX31" s="52">
        <f t="shared" ref="CX31:CX41" si="214">$CI$3/(MINUTE(CV31)/60+HOUR(CV31)+SECOND(CV31)/3600)</f>
        <v>19.108280254777068</v>
      </c>
      <c r="CY31" s="58"/>
      <c r="CZ31" s="406">
        <f t="shared" ref="CZ31:CZ41" si="215">$DC$30/(MINUTE(DC31)/60+HOUR(DC31)+SECOND(DC31)/3600)</f>
        <v>19.567876070118224</v>
      </c>
      <c r="DA31" s="347"/>
      <c r="DB31" s="407">
        <f t="shared" ref="DB31:DB41" si="216">R31+AH31+AX31+BN31+CD31+CT31</f>
        <v>0.16225694444444405</v>
      </c>
      <c r="DC31" s="407">
        <f t="shared" ref="DC31:DC41" si="217">T31+AJ31+AZ31+BN31+CF31+CT31</f>
        <v>0.17034722222222187</v>
      </c>
      <c r="DD31" s="349"/>
      <c r="DE31" s="401">
        <v>80</v>
      </c>
      <c r="DF31" s="408">
        <f t="shared" ref="DF31:DF41" si="218">MINUTE(DB31)/60+HOUR(DB31)+SECOND(DB31)/3600</f>
        <v>3.8941666666666666</v>
      </c>
      <c r="DG31" s="408">
        <f t="shared" ref="DG31:DG41" si="219">MINUTE(DC31)/60+HOUR(DC31)+SECOND(DC31)/3600</f>
        <v>4.0883333333333329</v>
      </c>
      <c r="DH31" s="409">
        <v>200</v>
      </c>
      <c r="DI31" s="409">
        <f t="shared" ref="DI31:DI41" si="220">-(SECOND(CN31-$CN$31)/60+MINUTE(CN31-$CN$31)+HOUR(CN31-$CN$31)*60)</f>
        <v>0</v>
      </c>
      <c r="DJ31" s="410">
        <f t="shared" ref="DJ31:DJ41" si="221">IF((DE31+DH31+DI31)&lt;DE31,DE31,DE31+DH31+DI31)</f>
        <v>280</v>
      </c>
      <c r="DK31" s="410">
        <f t="shared" ref="DK31:DK41" si="222">IF(CN31&gt;$DE$30,0,DJ31)</f>
        <v>280</v>
      </c>
      <c r="DL31" s="410">
        <f t="shared" ref="DL31:DL41" si="223">IF((S31&gt;$DN$3),0,DK31)</f>
        <v>280</v>
      </c>
      <c r="DM31" s="410">
        <f t="shared" ref="DM31:DM41" si="224">IF((AI31&gt;$DN$3),0,DK31)</f>
        <v>280</v>
      </c>
      <c r="DN31" s="410">
        <f t="shared" ref="DN31:DN41" si="225">IF((AY31&gt;$DM$3),0,DK31)</f>
        <v>280</v>
      </c>
      <c r="DO31" s="410">
        <f t="shared" ref="DO31:DO41" si="226">IF((BO31&gt;$DM$3),0,DK31)</f>
        <v>280</v>
      </c>
      <c r="DP31" s="410">
        <f t="shared" ref="DP31:DP41" si="227">IF((CE31&gt;$DN$3),0,DK31)</f>
        <v>280</v>
      </c>
      <c r="DQ31" s="410">
        <f t="shared" ref="DQ31:DQ41" si="228">IF((CU31&gt;$DM$3),0,DK31)</f>
        <v>280</v>
      </c>
      <c r="DR31" s="411">
        <f t="shared" ref="DR31:DR41" si="229">DL31*DM31*DN31*DO31*DP31*DQ31/DL31/DM31/DN31/DP31/DQ31</f>
        <v>280</v>
      </c>
      <c r="DS31" s="713"/>
    </row>
    <row r="32" spans="1:123" s="713" customFormat="1">
      <c r="A32" s="212">
        <f>A31+1</f>
        <v>2</v>
      </c>
      <c r="B32" s="620" t="str">
        <f t="shared" si="173"/>
        <v>80 CEI</v>
      </c>
      <c r="C32" s="624">
        <v>161</v>
      </c>
      <c r="D32" s="103" t="s">
        <v>2063</v>
      </c>
      <c r="E32" s="104" t="s">
        <v>2062</v>
      </c>
      <c r="F32" s="681"/>
      <c r="G32" s="712"/>
      <c r="H32" s="712"/>
      <c r="I32" s="712"/>
      <c r="J32" s="712"/>
      <c r="K32" s="712"/>
      <c r="L32" s="712"/>
      <c r="M32" s="712"/>
      <c r="N32" s="712"/>
      <c r="O32" s="712"/>
      <c r="P32" s="712"/>
      <c r="Q32" s="712"/>
      <c r="R32" s="712"/>
      <c r="S32" s="712"/>
      <c r="T32" s="712"/>
      <c r="U32" s="712"/>
      <c r="V32" s="712"/>
      <c r="W32" s="46">
        <v>0.35416666666666702</v>
      </c>
      <c r="X32" s="47" t="str">
        <f t="shared" si="174"/>
        <v>10</v>
      </c>
      <c r="Y32" s="47" t="str">
        <f t="shared" si="175"/>
        <v>08</v>
      </c>
      <c r="Z32" s="47" t="str">
        <f t="shared" si="176"/>
        <v>12</v>
      </c>
      <c r="AA32" s="722" t="s">
        <v>658</v>
      </c>
      <c r="AB32" s="49" t="str">
        <f t="shared" si="177"/>
        <v>10:08:12</v>
      </c>
      <c r="AC32" s="47" t="str">
        <f t="shared" si="178"/>
        <v>10</v>
      </c>
      <c r="AD32" s="47" t="str">
        <f t="shared" si="179"/>
        <v>12</v>
      </c>
      <c r="AE32" s="47" t="str">
        <f t="shared" si="180"/>
        <v>00</v>
      </c>
      <c r="AF32" s="701" t="s">
        <v>2153</v>
      </c>
      <c r="AG32" s="49" t="str">
        <f t="shared" si="181"/>
        <v>10:12:00</v>
      </c>
      <c r="AH32" s="50">
        <f t="shared" si="182"/>
        <v>6.8194444444444113E-2</v>
      </c>
      <c r="AI32" s="51">
        <f t="shared" si="183"/>
        <v>2.6388888888888573E-3</v>
      </c>
      <c r="AJ32" s="50">
        <f t="shared" si="184"/>
        <v>7.0833333333332971E-2</v>
      </c>
      <c r="AK32" s="52">
        <f t="shared" si="185"/>
        <v>18.329938900203665</v>
      </c>
      <c r="AL32" s="52">
        <f t="shared" si="186"/>
        <v>17.647058823529413</v>
      </c>
      <c r="AM32" s="106">
        <f t="shared" si="187"/>
        <v>0.4458333333333333</v>
      </c>
      <c r="AN32" s="47" t="str">
        <f t="shared" si="188"/>
        <v>12</v>
      </c>
      <c r="AO32" s="47" t="str">
        <f t="shared" si="189"/>
        <v>05</v>
      </c>
      <c r="AP32" s="47" t="str">
        <f t="shared" si="190"/>
        <v>42</v>
      </c>
      <c r="AQ32" s="701" t="s">
        <v>2156</v>
      </c>
      <c r="AR32" s="49" t="str">
        <f t="shared" si="191"/>
        <v>12:05:42</v>
      </c>
      <c r="AS32" s="47" t="str">
        <f t="shared" si="192"/>
        <v>12</v>
      </c>
      <c r="AT32" s="47" t="str">
        <f t="shared" si="193"/>
        <v>11</v>
      </c>
      <c r="AU32" s="47" t="str">
        <f t="shared" si="194"/>
        <v>01</v>
      </c>
      <c r="AV32" s="701" t="s">
        <v>2157</v>
      </c>
      <c r="AW32" s="49" t="str">
        <f t="shared" si="195"/>
        <v>12:11:01</v>
      </c>
      <c r="AX32" s="666">
        <f t="shared" si="196"/>
        <v>5.8125000000000093E-2</v>
      </c>
      <c r="AY32" s="723">
        <f t="shared" si="197"/>
        <v>3.6921296296295036E-3</v>
      </c>
      <c r="AZ32" s="665">
        <f t="shared" si="198"/>
        <v>6.1817129629629597E-2</v>
      </c>
      <c r="BA32" s="52">
        <f t="shared" si="199"/>
        <v>21.50537634408602</v>
      </c>
      <c r="BB32" s="52">
        <f t="shared" si="200"/>
        <v>20.22093240966111</v>
      </c>
      <c r="BC32" s="712"/>
      <c r="BD32" s="712"/>
      <c r="BE32" s="712"/>
      <c r="BF32" s="712"/>
      <c r="BG32" s="712"/>
      <c r="BH32" s="712"/>
      <c r="BI32" s="712"/>
      <c r="BJ32" s="712"/>
      <c r="BK32" s="712"/>
      <c r="BL32" s="724"/>
      <c r="BM32" s="712"/>
      <c r="BN32" s="712"/>
      <c r="BO32" s="712"/>
      <c r="BP32" s="712"/>
      <c r="BQ32" s="712"/>
      <c r="BR32" s="712"/>
      <c r="BS32" s="712"/>
      <c r="BT32" s="712"/>
      <c r="BU32" s="712"/>
      <c r="BV32" s="712"/>
      <c r="BW32" s="712"/>
      <c r="BX32" s="712"/>
      <c r="BY32" s="712"/>
      <c r="BZ32" s="712"/>
      <c r="CA32" s="712"/>
      <c r="CB32" s="712"/>
      <c r="CC32" s="712"/>
      <c r="CD32" s="712"/>
      <c r="CE32" s="712"/>
      <c r="CF32" s="712"/>
      <c r="CG32" s="712"/>
      <c r="CH32" s="712"/>
      <c r="CI32" s="108">
        <f t="shared" si="201"/>
        <v>0.53542824074074069</v>
      </c>
      <c r="CJ32" s="47" t="str">
        <f t="shared" si="202"/>
        <v>13</v>
      </c>
      <c r="CK32" s="47" t="str">
        <f t="shared" si="203"/>
        <v>46</v>
      </c>
      <c r="CL32" s="47" t="str">
        <f t="shared" si="204"/>
        <v>28</v>
      </c>
      <c r="CM32" s="701" t="s">
        <v>2154</v>
      </c>
      <c r="CN32" s="49" t="str">
        <f t="shared" si="205"/>
        <v>13:46:28</v>
      </c>
      <c r="CO32" s="47" t="str">
        <f t="shared" si="206"/>
        <v>13</v>
      </c>
      <c r="CP32" s="47" t="str">
        <f t="shared" si="207"/>
        <v>52</v>
      </c>
      <c r="CQ32" s="47" t="str">
        <f t="shared" si="208"/>
        <v>12</v>
      </c>
      <c r="CR32" s="701" t="s">
        <v>2155</v>
      </c>
      <c r="CS32" s="49" t="str">
        <f t="shared" si="209"/>
        <v>13:52:12</v>
      </c>
      <c r="CT32" s="665">
        <f t="shared" si="210"/>
        <v>3.8506944444444469E-2</v>
      </c>
      <c r="CU32" s="667">
        <f t="shared" si="211"/>
        <v>3.9814814814814747E-3</v>
      </c>
      <c r="CV32" s="665">
        <f t="shared" si="212"/>
        <v>4.2488425925925943E-2</v>
      </c>
      <c r="CW32" s="52">
        <f t="shared" si="213"/>
        <v>21.641118124436431</v>
      </c>
      <c r="CX32" s="52">
        <f t="shared" si="214"/>
        <v>19.613184418414601</v>
      </c>
      <c r="CY32" s="58"/>
      <c r="CZ32" s="406">
        <f t="shared" si="215"/>
        <v>19.475250202867191</v>
      </c>
      <c r="DA32" s="347"/>
      <c r="DB32" s="407">
        <f t="shared" si="216"/>
        <v>0.16482638888888868</v>
      </c>
      <c r="DC32" s="407">
        <f t="shared" si="217"/>
        <v>0.17115740740740704</v>
      </c>
      <c r="DD32" s="349"/>
      <c r="DE32" s="401">
        <v>80</v>
      </c>
      <c r="DF32" s="408">
        <f t="shared" si="218"/>
        <v>3.9558333333333335</v>
      </c>
      <c r="DG32" s="408">
        <f t="shared" si="219"/>
        <v>4.1077777777777778</v>
      </c>
      <c r="DH32" s="409">
        <f t="shared" ref="DH32:DH38" si="230">DH31-5</f>
        <v>195</v>
      </c>
      <c r="DI32" s="409">
        <f t="shared" si="220"/>
        <v>-1.1666666666666667</v>
      </c>
      <c r="DJ32" s="410">
        <f t="shared" si="221"/>
        <v>273.83333333333331</v>
      </c>
      <c r="DK32" s="410">
        <f t="shared" si="222"/>
        <v>273.83333333333331</v>
      </c>
      <c r="DL32" s="410">
        <f t="shared" si="223"/>
        <v>273.83333333333331</v>
      </c>
      <c r="DM32" s="410">
        <f t="shared" si="224"/>
        <v>273.83333333333331</v>
      </c>
      <c r="DN32" s="410">
        <f t="shared" si="225"/>
        <v>273.83333333333331</v>
      </c>
      <c r="DO32" s="410">
        <f t="shared" si="226"/>
        <v>273.83333333333331</v>
      </c>
      <c r="DP32" s="410">
        <f t="shared" si="227"/>
        <v>273.83333333333331</v>
      </c>
      <c r="DQ32" s="410">
        <f t="shared" si="228"/>
        <v>273.83333333333331</v>
      </c>
      <c r="DR32" s="411">
        <f t="shared" si="229"/>
        <v>273.83333333333331</v>
      </c>
    </row>
    <row r="33" spans="1:123" s="705" customFormat="1">
      <c r="A33" s="212">
        <f t="shared" ref="A33:A46" si="231">A32+1</f>
        <v>3</v>
      </c>
      <c r="B33" s="620" t="str">
        <f t="shared" si="173"/>
        <v>80 CEI</v>
      </c>
      <c r="C33" s="102">
        <v>420</v>
      </c>
      <c r="D33" s="103" t="s">
        <v>2071</v>
      </c>
      <c r="E33" s="104" t="s">
        <v>1178</v>
      </c>
      <c r="F33" s="360"/>
      <c r="G33" s="712"/>
      <c r="H33" s="712"/>
      <c r="I33" s="712"/>
      <c r="J33" s="712"/>
      <c r="K33" s="712"/>
      <c r="L33" s="712"/>
      <c r="M33" s="712"/>
      <c r="N33" s="712"/>
      <c r="O33" s="712"/>
      <c r="P33" s="712"/>
      <c r="Q33" s="712"/>
      <c r="R33" s="712"/>
      <c r="S33" s="712"/>
      <c r="T33" s="712"/>
      <c r="U33" s="712"/>
      <c r="V33" s="712"/>
      <c r="W33" s="46">
        <v>0.35416666666666702</v>
      </c>
      <c r="X33" s="47" t="str">
        <f t="shared" si="174"/>
        <v>10</v>
      </c>
      <c r="Y33" s="47" t="str">
        <f t="shared" si="175"/>
        <v>08</v>
      </c>
      <c r="Z33" s="47" t="str">
        <f t="shared" si="176"/>
        <v>45</v>
      </c>
      <c r="AA33" s="722" t="s">
        <v>2203</v>
      </c>
      <c r="AB33" s="49" t="str">
        <f t="shared" si="177"/>
        <v>10:08:45</v>
      </c>
      <c r="AC33" s="47" t="str">
        <f t="shared" si="178"/>
        <v>10</v>
      </c>
      <c r="AD33" s="47" t="str">
        <f t="shared" si="179"/>
        <v>13</v>
      </c>
      <c r="AE33" s="47" t="str">
        <f t="shared" si="180"/>
        <v>57</v>
      </c>
      <c r="AF33" s="701" t="s">
        <v>2204</v>
      </c>
      <c r="AG33" s="49" t="str">
        <f t="shared" si="181"/>
        <v>10:13:57</v>
      </c>
      <c r="AH33" s="50">
        <f t="shared" si="182"/>
        <v>6.8576388888888562E-2</v>
      </c>
      <c r="AI33" s="51">
        <f t="shared" si="183"/>
        <v>3.611111111111065E-3</v>
      </c>
      <c r="AJ33" s="50">
        <f t="shared" si="184"/>
        <v>7.2187499999999627E-2</v>
      </c>
      <c r="AK33" s="52">
        <f t="shared" si="185"/>
        <v>18.227848101265824</v>
      </c>
      <c r="AL33" s="52">
        <f t="shared" si="186"/>
        <v>17.316017316017316</v>
      </c>
      <c r="AM33" s="106">
        <f t="shared" si="187"/>
        <v>0.44718749999999996</v>
      </c>
      <c r="AN33" s="47" t="str">
        <f t="shared" si="188"/>
        <v>12</v>
      </c>
      <c r="AO33" s="47" t="str">
        <f t="shared" si="189"/>
        <v>06</v>
      </c>
      <c r="AP33" s="47" t="str">
        <f t="shared" si="190"/>
        <v>53</v>
      </c>
      <c r="AQ33" s="701" t="s">
        <v>2205</v>
      </c>
      <c r="AR33" s="49" t="str">
        <f t="shared" si="191"/>
        <v>12:06:53</v>
      </c>
      <c r="AS33" s="47" t="str">
        <f t="shared" si="192"/>
        <v>12</v>
      </c>
      <c r="AT33" s="47" t="str">
        <f t="shared" si="193"/>
        <v>12</v>
      </c>
      <c r="AU33" s="47" t="str">
        <f t="shared" si="194"/>
        <v>07</v>
      </c>
      <c r="AV33" s="701" t="s">
        <v>2206</v>
      </c>
      <c r="AW33" s="49" t="str">
        <f t="shared" si="195"/>
        <v>12:12:07</v>
      </c>
      <c r="AX33" s="666">
        <f t="shared" si="196"/>
        <v>5.759259259259264E-2</v>
      </c>
      <c r="AY33" s="723">
        <f t="shared" si="197"/>
        <v>3.6342592592593093E-3</v>
      </c>
      <c r="AZ33" s="665">
        <f t="shared" si="198"/>
        <v>6.1226851851851949E-2</v>
      </c>
      <c r="BA33" s="52">
        <f t="shared" si="199"/>
        <v>21.70418006430868</v>
      </c>
      <c r="BB33" s="52">
        <f t="shared" si="200"/>
        <v>20.415879017013232</v>
      </c>
      <c r="BC33" s="150"/>
      <c r="BD33" s="682"/>
      <c r="BE33" s="682"/>
      <c r="BF33" s="682"/>
      <c r="BG33" s="682"/>
      <c r="BH33" s="682"/>
      <c r="BI33" s="682"/>
      <c r="BJ33" s="682"/>
      <c r="BK33" s="682"/>
      <c r="BL33" s="314"/>
      <c r="BM33" s="682"/>
      <c r="BN33" s="682"/>
      <c r="BO33" s="682"/>
      <c r="BP33" s="682"/>
      <c r="BQ33" s="682"/>
      <c r="BR33" s="682"/>
      <c r="BS33" s="682"/>
      <c r="BT33" s="682"/>
      <c r="BU33" s="682"/>
      <c r="BV33" s="682"/>
      <c r="BW33" s="682"/>
      <c r="BX33" s="682"/>
      <c r="BY33" s="682"/>
      <c r="BZ33" s="682"/>
      <c r="CA33" s="682"/>
      <c r="CB33" s="682"/>
      <c r="CC33" s="682"/>
      <c r="CD33" s="682"/>
      <c r="CE33" s="682"/>
      <c r="CF33" s="682"/>
      <c r="CG33" s="682"/>
      <c r="CH33" s="682"/>
      <c r="CI33" s="108">
        <f t="shared" si="201"/>
        <v>0.5361921296296297</v>
      </c>
      <c r="CJ33" s="47" t="str">
        <f t="shared" si="202"/>
        <v>13</v>
      </c>
      <c r="CK33" s="47" t="str">
        <f t="shared" si="203"/>
        <v>46</v>
      </c>
      <c r="CL33" s="47" t="str">
        <f t="shared" si="204"/>
        <v>36</v>
      </c>
      <c r="CM33" s="701" t="s">
        <v>2207</v>
      </c>
      <c r="CN33" s="49" t="str">
        <f t="shared" si="205"/>
        <v>13:46:36</v>
      </c>
      <c r="CO33" s="47" t="str">
        <f t="shared" si="206"/>
        <v>13</v>
      </c>
      <c r="CP33" s="47" t="str">
        <f t="shared" si="207"/>
        <v>54</v>
      </c>
      <c r="CQ33" s="47" t="str">
        <f t="shared" si="208"/>
        <v>37</v>
      </c>
      <c r="CR33" s="701" t="s">
        <v>2208</v>
      </c>
      <c r="CS33" s="49" t="str">
        <f t="shared" si="209"/>
        <v>13:54:37</v>
      </c>
      <c r="CT33" s="665">
        <f t="shared" si="210"/>
        <v>3.7835648148148104E-2</v>
      </c>
      <c r="CU33" s="667">
        <f t="shared" si="211"/>
        <v>5.5671296296295747E-3</v>
      </c>
      <c r="CV33" s="665">
        <f t="shared" si="212"/>
        <v>4.3402777777777679E-2</v>
      </c>
      <c r="CW33" s="52">
        <f t="shared" si="213"/>
        <v>22.025084123585192</v>
      </c>
      <c r="CX33" s="52">
        <f t="shared" si="214"/>
        <v>19.2</v>
      </c>
      <c r="CY33" s="58"/>
      <c r="CZ33" s="406">
        <f t="shared" si="215"/>
        <v>19.464720194647203</v>
      </c>
      <c r="DA33" s="347"/>
      <c r="DB33" s="407">
        <f t="shared" si="216"/>
        <v>0.16400462962962931</v>
      </c>
      <c r="DC33" s="407">
        <f t="shared" si="217"/>
        <v>0.17124999999999968</v>
      </c>
      <c r="DD33" s="349"/>
      <c r="DE33" s="401">
        <v>80</v>
      </c>
      <c r="DF33" s="408">
        <f t="shared" si="218"/>
        <v>3.9361111111111113</v>
      </c>
      <c r="DG33" s="408">
        <f t="shared" si="219"/>
        <v>4.1099999999999994</v>
      </c>
      <c r="DH33" s="409">
        <f t="shared" si="230"/>
        <v>190</v>
      </c>
      <c r="DI33" s="409">
        <f t="shared" si="220"/>
        <v>-1.3</v>
      </c>
      <c r="DJ33" s="410">
        <f t="shared" si="221"/>
        <v>268.7</v>
      </c>
      <c r="DK33" s="410">
        <f t="shared" si="222"/>
        <v>268.7</v>
      </c>
      <c r="DL33" s="410">
        <f t="shared" si="223"/>
        <v>268.7</v>
      </c>
      <c r="DM33" s="410">
        <f t="shared" si="224"/>
        <v>268.7</v>
      </c>
      <c r="DN33" s="410">
        <f t="shared" si="225"/>
        <v>268.7</v>
      </c>
      <c r="DO33" s="410">
        <f t="shared" si="226"/>
        <v>268.7</v>
      </c>
      <c r="DP33" s="410">
        <f t="shared" si="227"/>
        <v>268.7</v>
      </c>
      <c r="DQ33" s="410">
        <f t="shared" si="228"/>
        <v>268.7</v>
      </c>
      <c r="DR33" s="411">
        <f t="shared" si="229"/>
        <v>268.7</v>
      </c>
      <c r="DS33" s="713"/>
    </row>
    <row r="34" spans="1:123" s="705" customFormat="1">
      <c r="A34" s="212">
        <f t="shared" si="231"/>
        <v>4</v>
      </c>
      <c r="B34" s="620" t="str">
        <f t="shared" si="173"/>
        <v>80 CEI</v>
      </c>
      <c r="C34" s="102">
        <v>103</v>
      </c>
      <c r="D34" s="103" t="s">
        <v>2094</v>
      </c>
      <c r="E34" s="104" t="s">
        <v>2095</v>
      </c>
      <c r="F34" s="681"/>
      <c r="G34" s="682"/>
      <c r="H34" s="682"/>
      <c r="I34" s="682"/>
      <c r="J34" s="682"/>
      <c r="K34" s="682"/>
      <c r="L34" s="682"/>
      <c r="M34" s="682"/>
      <c r="N34" s="682"/>
      <c r="O34" s="682"/>
      <c r="P34" s="682"/>
      <c r="Q34" s="682"/>
      <c r="R34" s="682"/>
      <c r="S34" s="682"/>
      <c r="T34" s="682"/>
      <c r="U34" s="682"/>
      <c r="V34" s="682"/>
      <c r="W34" s="46">
        <v>0.35416666666666669</v>
      </c>
      <c r="X34" s="47" t="str">
        <f t="shared" si="174"/>
        <v>10</v>
      </c>
      <c r="Y34" s="47" t="str">
        <f t="shared" si="175"/>
        <v>07</v>
      </c>
      <c r="Z34" s="47" t="str">
        <f t="shared" si="176"/>
        <v>55</v>
      </c>
      <c r="AA34" s="722" t="s">
        <v>2141</v>
      </c>
      <c r="AB34" s="49" t="str">
        <f t="shared" si="177"/>
        <v>10:07:55</v>
      </c>
      <c r="AC34" s="47" t="str">
        <f t="shared" si="178"/>
        <v>10</v>
      </c>
      <c r="AD34" s="47" t="str">
        <f t="shared" si="179"/>
        <v>10</v>
      </c>
      <c r="AE34" s="47" t="str">
        <f t="shared" si="180"/>
        <v>38</v>
      </c>
      <c r="AF34" s="701" t="s">
        <v>2142</v>
      </c>
      <c r="AG34" s="49" t="str">
        <f t="shared" si="181"/>
        <v>10:10:38</v>
      </c>
      <c r="AH34" s="50">
        <f t="shared" si="182"/>
        <v>6.7997685185185175E-2</v>
      </c>
      <c r="AI34" s="51">
        <f t="shared" si="183"/>
        <v>1.8865740740740544E-3</v>
      </c>
      <c r="AJ34" s="50">
        <f t="shared" si="184"/>
        <v>6.9884259259259229E-2</v>
      </c>
      <c r="AK34" s="52">
        <f t="shared" si="185"/>
        <v>18.382978723404257</v>
      </c>
      <c r="AL34" s="52">
        <f t="shared" si="186"/>
        <v>17.886717456111295</v>
      </c>
      <c r="AM34" s="106">
        <f t="shared" si="187"/>
        <v>0.44488425925925923</v>
      </c>
      <c r="AN34" s="47" t="str">
        <f t="shared" si="188"/>
        <v>12</v>
      </c>
      <c r="AO34" s="47" t="str">
        <f t="shared" si="189"/>
        <v>08</v>
      </c>
      <c r="AP34" s="47" t="str">
        <f t="shared" si="190"/>
        <v>09</v>
      </c>
      <c r="AQ34" s="701" t="s">
        <v>2143</v>
      </c>
      <c r="AR34" s="49" t="str">
        <f t="shared" si="191"/>
        <v>12:08:09</v>
      </c>
      <c r="AS34" s="47" t="str">
        <f t="shared" si="192"/>
        <v>12</v>
      </c>
      <c r="AT34" s="47" t="str">
        <f t="shared" si="193"/>
        <v>19</v>
      </c>
      <c r="AU34" s="47" t="str">
        <f t="shared" si="194"/>
        <v>18</v>
      </c>
      <c r="AV34" s="701" t="s">
        <v>2144</v>
      </c>
      <c r="AW34" s="49" t="str">
        <f t="shared" si="195"/>
        <v>12:19:18</v>
      </c>
      <c r="AX34" s="666">
        <f t="shared" si="196"/>
        <v>6.0775462962962989E-2</v>
      </c>
      <c r="AY34" s="723">
        <f t="shared" si="197"/>
        <v>7.7430555555555447E-3</v>
      </c>
      <c r="AZ34" s="665">
        <f t="shared" si="198"/>
        <v>6.8518518518518534E-2</v>
      </c>
      <c r="BA34" s="52">
        <f t="shared" si="199"/>
        <v>20.567510950295183</v>
      </c>
      <c r="BB34" s="52">
        <f t="shared" si="200"/>
        <v>18.243243243243246</v>
      </c>
      <c r="BC34" s="682"/>
      <c r="BD34" s="682"/>
      <c r="BE34" s="682"/>
      <c r="BF34" s="682"/>
      <c r="BG34" s="682"/>
      <c r="BH34" s="682"/>
      <c r="BI34" s="682"/>
      <c r="BJ34" s="682"/>
      <c r="BK34" s="682"/>
      <c r="BL34" s="314"/>
      <c r="BM34" s="682"/>
      <c r="BN34" s="682"/>
      <c r="BO34" s="682"/>
      <c r="BP34" s="682"/>
      <c r="BQ34" s="682"/>
      <c r="BR34" s="682"/>
      <c r="BS34" s="682"/>
      <c r="BT34" s="682"/>
      <c r="BU34" s="682"/>
      <c r="BV34" s="682"/>
      <c r="BW34" s="682"/>
      <c r="BX34" s="682"/>
      <c r="BY34" s="682"/>
      <c r="BZ34" s="682"/>
      <c r="CA34" s="682"/>
      <c r="CB34" s="682"/>
      <c r="CC34" s="682"/>
      <c r="CD34" s="682"/>
      <c r="CE34" s="682"/>
      <c r="CF34" s="682"/>
      <c r="CG34" s="682"/>
      <c r="CH34" s="682"/>
      <c r="CI34" s="108">
        <f t="shared" si="201"/>
        <v>0.54118055555555555</v>
      </c>
      <c r="CJ34" s="47" t="str">
        <f t="shared" si="202"/>
        <v>14</v>
      </c>
      <c r="CK34" s="47" t="str">
        <f t="shared" si="203"/>
        <v>03</v>
      </c>
      <c r="CL34" s="47" t="str">
        <f t="shared" si="204"/>
        <v>31</v>
      </c>
      <c r="CM34" s="701" t="s">
        <v>2145</v>
      </c>
      <c r="CN34" s="49" t="str">
        <f t="shared" si="205"/>
        <v>14:03:31</v>
      </c>
      <c r="CO34" s="47" t="str">
        <f t="shared" si="206"/>
        <v>14</v>
      </c>
      <c r="CP34" s="47" t="str">
        <f t="shared" si="207"/>
        <v>08</v>
      </c>
      <c r="CQ34" s="47" t="str">
        <f t="shared" si="208"/>
        <v>33</v>
      </c>
      <c r="CR34" s="701" t="s">
        <v>2146</v>
      </c>
      <c r="CS34" s="49" t="str">
        <f t="shared" si="209"/>
        <v>14:08:33</v>
      </c>
      <c r="CT34" s="665">
        <f t="shared" si="210"/>
        <v>4.4594907407407347E-2</v>
      </c>
      <c r="CU34" s="667">
        <f t="shared" si="211"/>
        <v>3.4953703703703987E-3</v>
      </c>
      <c r="CV34" s="665">
        <f t="shared" si="212"/>
        <v>4.8090277777777746E-2</v>
      </c>
      <c r="CW34" s="52">
        <f t="shared" si="213"/>
        <v>18.686737607059435</v>
      </c>
      <c r="CX34" s="52">
        <f t="shared" si="214"/>
        <v>17.328519855595669</v>
      </c>
      <c r="CY34" s="58"/>
      <c r="CZ34" s="406">
        <f t="shared" si="215"/>
        <v>18.215166656125483</v>
      </c>
      <c r="DA34" s="347"/>
      <c r="DB34" s="407">
        <f t="shared" si="216"/>
        <v>0.17336805555555551</v>
      </c>
      <c r="DC34" s="407">
        <f t="shared" si="217"/>
        <v>0.18299768518518511</v>
      </c>
      <c r="DD34" s="349"/>
      <c r="DE34" s="401">
        <v>80</v>
      </c>
      <c r="DF34" s="408">
        <f t="shared" si="218"/>
        <v>4.1608333333333336</v>
      </c>
      <c r="DG34" s="408">
        <f t="shared" si="219"/>
        <v>4.3919444444444444</v>
      </c>
      <c r="DH34" s="409">
        <f t="shared" si="230"/>
        <v>185</v>
      </c>
      <c r="DI34" s="409">
        <f t="shared" si="220"/>
        <v>-18.216666666666665</v>
      </c>
      <c r="DJ34" s="410">
        <f t="shared" si="221"/>
        <v>246.78333333333333</v>
      </c>
      <c r="DK34" s="410">
        <f t="shared" si="222"/>
        <v>246.78333333333333</v>
      </c>
      <c r="DL34" s="410">
        <f t="shared" si="223"/>
        <v>246.78333333333333</v>
      </c>
      <c r="DM34" s="410">
        <f t="shared" si="224"/>
        <v>246.78333333333333</v>
      </c>
      <c r="DN34" s="410">
        <f t="shared" si="225"/>
        <v>246.78333333333333</v>
      </c>
      <c r="DO34" s="410">
        <f t="shared" si="226"/>
        <v>246.78333333333333</v>
      </c>
      <c r="DP34" s="410">
        <f t="shared" si="227"/>
        <v>246.78333333333333</v>
      </c>
      <c r="DQ34" s="410">
        <f t="shared" si="228"/>
        <v>246.78333333333333</v>
      </c>
      <c r="DR34" s="411">
        <f t="shared" si="229"/>
        <v>246.78333333333333</v>
      </c>
      <c r="DS34" s="704"/>
    </row>
    <row r="35" spans="1:123" s="713" customFormat="1">
      <c r="A35" s="212">
        <f t="shared" si="231"/>
        <v>5</v>
      </c>
      <c r="B35" s="620" t="str">
        <f t="shared" si="173"/>
        <v>80 CEI</v>
      </c>
      <c r="C35" s="102">
        <v>422</v>
      </c>
      <c r="D35" s="103" t="s">
        <v>1797</v>
      </c>
      <c r="E35" s="104" t="s">
        <v>2070</v>
      </c>
      <c r="F35" s="372"/>
      <c r="G35" s="712"/>
      <c r="H35" s="712"/>
      <c r="I35" s="712"/>
      <c r="J35" s="712"/>
      <c r="K35" s="712"/>
      <c r="L35" s="712"/>
      <c r="M35" s="712"/>
      <c r="N35" s="712"/>
      <c r="O35" s="712"/>
      <c r="P35" s="712"/>
      <c r="Q35" s="712"/>
      <c r="R35" s="712"/>
      <c r="S35" s="712"/>
      <c r="T35" s="712"/>
      <c r="U35" s="712"/>
      <c r="V35" s="712"/>
      <c r="W35" s="46">
        <v>0.35416666666666702</v>
      </c>
      <c r="X35" s="47" t="str">
        <f t="shared" si="174"/>
        <v>10</v>
      </c>
      <c r="Y35" s="47" t="str">
        <f t="shared" si="175"/>
        <v>07</v>
      </c>
      <c r="Z35" s="47" t="str">
        <f t="shared" si="176"/>
        <v>59</v>
      </c>
      <c r="AA35" s="722" t="s">
        <v>2197</v>
      </c>
      <c r="AB35" s="49" t="str">
        <f t="shared" si="177"/>
        <v>10:07:59</v>
      </c>
      <c r="AC35" s="47" t="str">
        <f t="shared" si="178"/>
        <v>10</v>
      </c>
      <c r="AD35" s="47" t="str">
        <f t="shared" si="179"/>
        <v>16</v>
      </c>
      <c r="AE35" s="47" t="str">
        <f t="shared" si="180"/>
        <v>05</v>
      </c>
      <c r="AF35" s="701" t="s">
        <v>2198</v>
      </c>
      <c r="AG35" s="49" t="str">
        <f t="shared" si="181"/>
        <v>10:16:05</v>
      </c>
      <c r="AH35" s="50">
        <f t="shared" si="182"/>
        <v>6.8043981481481164E-2</v>
      </c>
      <c r="AI35" s="51">
        <f t="shared" si="183"/>
        <v>5.6249999999999911E-3</v>
      </c>
      <c r="AJ35" s="50">
        <f t="shared" si="184"/>
        <v>7.3668981481481155E-2</v>
      </c>
      <c r="AK35" s="52">
        <f t="shared" si="185"/>
        <v>18.370471168566084</v>
      </c>
      <c r="AL35" s="52">
        <f t="shared" si="186"/>
        <v>16.967792615868028</v>
      </c>
      <c r="AM35" s="106">
        <f t="shared" si="187"/>
        <v>0.44866898148148149</v>
      </c>
      <c r="AN35" s="47" t="str">
        <f t="shared" si="188"/>
        <v>12</v>
      </c>
      <c r="AO35" s="47" t="str">
        <f t="shared" si="189"/>
        <v>16</v>
      </c>
      <c r="AP35" s="47" t="str">
        <f t="shared" si="190"/>
        <v>55</v>
      </c>
      <c r="AQ35" s="701" t="s">
        <v>2199</v>
      </c>
      <c r="AR35" s="49" t="str">
        <f t="shared" si="191"/>
        <v>12:16:55</v>
      </c>
      <c r="AS35" s="47" t="str">
        <f t="shared" si="192"/>
        <v>12</v>
      </c>
      <c r="AT35" s="47" t="str">
        <f t="shared" si="193"/>
        <v>21</v>
      </c>
      <c r="AU35" s="47" t="str">
        <f t="shared" si="194"/>
        <v>26</v>
      </c>
      <c r="AV35" s="701" t="s">
        <v>2200</v>
      </c>
      <c r="AW35" s="49" t="str">
        <f t="shared" si="195"/>
        <v>12:21:26</v>
      </c>
      <c r="AX35" s="666">
        <f t="shared" si="196"/>
        <v>6.307870370370372E-2</v>
      </c>
      <c r="AY35" s="723">
        <f t="shared" si="197"/>
        <v>3.1365740740740833E-3</v>
      </c>
      <c r="AZ35" s="665">
        <f t="shared" si="198"/>
        <v>6.6215277777777803E-2</v>
      </c>
      <c r="BA35" s="52">
        <f t="shared" si="199"/>
        <v>19.816513761467892</v>
      </c>
      <c r="BB35" s="52">
        <f t="shared" si="200"/>
        <v>18.877818563188253</v>
      </c>
      <c r="BC35" s="150"/>
      <c r="BD35" s="682"/>
      <c r="BE35" s="682"/>
      <c r="BF35" s="682"/>
      <c r="BG35" s="682"/>
      <c r="BH35" s="682"/>
      <c r="BI35" s="682"/>
      <c r="BJ35" s="682"/>
      <c r="BK35" s="682"/>
      <c r="BL35" s="314"/>
      <c r="BM35" s="682"/>
      <c r="BN35" s="682"/>
      <c r="BO35" s="682"/>
      <c r="BP35" s="682"/>
      <c r="BQ35" s="682"/>
      <c r="BR35" s="682"/>
      <c r="BS35" s="682"/>
      <c r="BT35" s="682"/>
      <c r="BU35" s="682"/>
      <c r="BV35" s="682"/>
      <c r="BW35" s="682"/>
      <c r="BX35" s="682"/>
      <c r="BY35" s="682"/>
      <c r="BZ35" s="682"/>
      <c r="CA35" s="682"/>
      <c r="CB35" s="682"/>
      <c r="CC35" s="682"/>
      <c r="CD35" s="682"/>
      <c r="CE35" s="682"/>
      <c r="CF35" s="682"/>
      <c r="CG35" s="682"/>
      <c r="CH35" s="682"/>
      <c r="CI35" s="108">
        <f t="shared" si="201"/>
        <v>0.54266203703703708</v>
      </c>
      <c r="CJ35" s="47" t="str">
        <f t="shared" si="202"/>
        <v>14</v>
      </c>
      <c r="CK35" s="47" t="str">
        <f t="shared" si="203"/>
        <v>03</v>
      </c>
      <c r="CL35" s="47" t="str">
        <f t="shared" si="204"/>
        <v>33</v>
      </c>
      <c r="CM35" s="701" t="s">
        <v>2201</v>
      </c>
      <c r="CN35" s="49" t="str">
        <f t="shared" si="205"/>
        <v>14:03:33</v>
      </c>
      <c r="CO35" s="47" t="str">
        <f t="shared" si="206"/>
        <v>14</v>
      </c>
      <c r="CP35" s="47" t="str">
        <f t="shared" si="207"/>
        <v>07</v>
      </c>
      <c r="CQ35" s="47" t="str">
        <f t="shared" si="208"/>
        <v>40</v>
      </c>
      <c r="CR35" s="701" t="s">
        <v>2202</v>
      </c>
      <c r="CS35" s="49" t="str">
        <f t="shared" si="209"/>
        <v>14:07:40</v>
      </c>
      <c r="CT35" s="665">
        <f t="shared" si="210"/>
        <v>4.3136574074074008E-2</v>
      </c>
      <c r="CU35" s="667">
        <f t="shared" si="211"/>
        <v>2.8587962962963731E-3</v>
      </c>
      <c r="CV35" s="665">
        <f t="shared" si="212"/>
        <v>4.5995370370370381E-2</v>
      </c>
      <c r="CW35" s="52">
        <f t="shared" si="213"/>
        <v>19.318486718540377</v>
      </c>
      <c r="CX35" s="52">
        <f t="shared" si="214"/>
        <v>18.117765475591344</v>
      </c>
      <c r="CY35" s="58"/>
      <c r="CZ35" s="406">
        <f t="shared" si="215"/>
        <v>18.212862834376779</v>
      </c>
      <c r="DA35" s="347"/>
      <c r="DB35" s="407">
        <f t="shared" si="216"/>
        <v>0.17425925925925889</v>
      </c>
      <c r="DC35" s="407">
        <f t="shared" si="217"/>
        <v>0.18302083333333297</v>
      </c>
      <c r="DD35" s="349"/>
      <c r="DE35" s="401">
        <v>80</v>
      </c>
      <c r="DF35" s="408">
        <f t="shared" si="218"/>
        <v>4.1822222222222223</v>
      </c>
      <c r="DG35" s="408">
        <f t="shared" si="219"/>
        <v>4.3925000000000001</v>
      </c>
      <c r="DH35" s="409">
        <f t="shared" si="230"/>
        <v>180</v>
      </c>
      <c r="DI35" s="409">
        <f t="shared" si="220"/>
        <v>-18.25</v>
      </c>
      <c r="DJ35" s="410">
        <f t="shared" si="221"/>
        <v>241.75</v>
      </c>
      <c r="DK35" s="410">
        <f t="shared" si="222"/>
        <v>241.75</v>
      </c>
      <c r="DL35" s="410">
        <f t="shared" si="223"/>
        <v>241.75</v>
      </c>
      <c r="DM35" s="410">
        <f t="shared" si="224"/>
        <v>241.75</v>
      </c>
      <c r="DN35" s="410">
        <f t="shared" si="225"/>
        <v>241.75</v>
      </c>
      <c r="DO35" s="410">
        <f t="shared" si="226"/>
        <v>241.75</v>
      </c>
      <c r="DP35" s="410">
        <f t="shared" si="227"/>
        <v>241.75</v>
      </c>
      <c r="DQ35" s="410">
        <f t="shared" si="228"/>
        <v>241.75</v>
      </c>
      <c r="DR35" s="411">
        <f t="shared" si="229"/>
        <v>241.75</v>
      </c>
    </row>
    <row r="36" spans="1:123" s="713" customFormat="1">
      <c r="A36" s="212">
        <f t="shared" si="231"/>
        <v>6</v>
      </c>
      <c r="B36" s="620" t="str">
        <f t="shared" si="173"/>
        <v>80 CEI</v>
      </c>
      <c r="C36" s="102">
        <v>149</v>
      </c>
      <c r="D36" s="103" t="s">
        <v>233</v>
      </c>
      <c r="E36" s="104" t="s">
        <v>1092</v>
      </c>
      <c r="F36" s="681"/>
      <c r="G36" s="682"/>
      <c r="H36" s="682"/>
      <c r="I36" s="682"/>
      <c r="J36" s="682"/>
      <c r="K36" s="682"/>
      <c r="L36" s="682"/>
      <c r="M36" s="682"/>
      <c r="N36" s="682"/>
      <c r="O36" s="682"/>
      <c r="P36" s="682"/>
      <c r="Q36" s="682"/>
      <c r="R36" s="682"/>
      <c r="S36" s="682"/>
      <c r="T36" s="682"/>
      <c r="U36" s="682"/>
      <c r="V36" s="682"/>
      <c r="W36" s="46">
        <v>0.35416666666666669</v>
      </c>
      <c r="X36" s="47" t="str">
        <f t="shared" si="174"/>
        <v>10</v>
      </c>
      <c r="Y36" s="47" t="str">
        <f t="shared" si="175"/>
        <v>28</v>
      </c>
      <c r="Z36" s="47" t="str">
        <f t="shared" si="176"/>
        <v>34</v>
      </c>
      <c r="AA36" s="722" t="s">
        <v>2191</v>
      </c>
      <c r="AB36" s="49" t="str">
        <f t="shared" si="177"/>
        <v>10:28:34</v>
      </c>
      <c r="AC36" s="47" t="str">
        <f t="shared" si="178"/>
        <v>10</v>
      </c>
      <c r="AD36" s="47" t="str">
        <f t="shared" si="179"/>
        <v>30</v>
      </c>
      <c r="AE36" s="47" t="str">
        <f t="shared" si="180"/>
        <v>40</v>
      </c>
      <c r="AF36" s="701" t="s">
        <v>2192</v>
      </c>
      <c r="AG36" s="49" t="str">
        <f t="shared" si="181"/>
        <v>10:30:40</v>
      </c>
      <c r="AH36" s="50">
        <f t="shared" si="182"/>
        <v>8.2337962962962918E-2</v>
      </c>
      <c r="AI36" s="51">
        <f t="shared" si="183"/>
        <v>1.4583333333333393E-3</v>
      </c>
      <c r="AJ36" s="50">
        <f t="shared" si="184"/>
        <v>8.3796296296296258E-2</v>
      </c>
      <c r="AK36" s="52">
        <f t="shared" si="185"/>
        <v>15.181332583637897</v>
      </c>
      <c r="AL36" s="52">
        <f t="shared" si="186"/>
        <v>14.917127071823204</v>
      </c>
      <c r="AM36" s="106">
        <f t="shared" si="187"/>
        <v>0.45879629629629626</v>
      </c>
      <c r="AN36" s="47" t="str">
        <f t="shared" si="188"/>
        <v>12</v>
      </c>
      <c r="AO36" s="47" t="str">
        <f t="shared" si="189"/>
        <v>27</v>
      </c>
      <c r="AP36" s="47" t="str">
        <f t="shared" si="190"/>
        <v>20</v>
      </c>
      <c r="AQ36" s="701" t="s">
        <v>2193</v>
      </c>
      <c r="AR36" s="49" t="str">
        <f t="shared" si="191"/>
        <v>12:27:20</v>
      </c>
      <c r="AS36" s="47" t="str">
        <f t="shared" si="192"/>
        <v>12</v>
      </c>
      <c r="AT36" s="47" t="str">
        <f t="shared" si="193"/>
        <v>30</v>
      </c>
      <c r="AU36" s="47" t="str">
        <f t="shared" si="194"/>
        <v>48</v>
      </c>
      <c r="AV36" s="701" t="s">
        <v>2194</v>
      </c>
      <c r="AW36" s="49" t="str">
        <f t="shared" si="195"/>
        <v>12:30:48</v>
      </c>
      <c r="AX36" s="666">
        <f t="shared" si="196"/>
        <v>6.018518518518523E-2</v>
      </c>
      <c r="AY36" s="723">
        <f t="shared" si="197"/>
        <v>2.4074074074074137E-3</v>
      </c>
      <c r="AZ36" s="665">
        <f t="shared" si="198"/>
        <v>6.2592592592592644E-2</v>
      </c>
      <c r="BA36" s="52">
        <f t="shared" si="199"/>
        <v>20.76923076923077</v>
      </c>
      <c r="BB36" s="52">
        <f t="shared" si="200"/>
        <v>19.970414201183434</v>
      </c>
      <c r="BC36" s="150"/>
      <c r="BD36" s="682"/>
      <c r="BE36" s="682"/>
      <c r="BF36" s="682"/>
      <c r="BG36" s="682"/>
      <c r="BH36" s="682"/>
      <c r="BI36" s="682"/>
      <c r="BJ36" s="682"/>
      <c r="BK36" s="682"/>
      <c r="BL36" s="314"/>
      <c r="BM36" s="682"/>
      <c r="BN36" s="682"/>
      <c r="BO36" s="682"/>
      <c r="BP36" s="682"/>
      <c r="BQ36" s="682"/>
      <c r="BR36" s="682"/>
      <c r="BS36" s="682"/>
      <c r="BT36" s="682"/>
      <c r="BU36" s="682"/>
      <c r="BV36" s="682"/>
      <c r="BW36" s="682"/>
      <c r="BX36" s="682"/>
      <c r="BY36" s="682"/>
      <c r="BZ36" s="682"/>
      <c r="CA36" s="682"/>
      <c r="CB36" s="682"/>
      <c r="CC36" s="682"/>
      <c r="CD36" s="682"/>
      <c r="CE36" s="682"/>
      <c r="CF36" s="682"/>
      <c r="CG36" s="682"/>
      <c r="CH36" s="682"/>
      <c r="CI36" s="108">
        <f t="shared" si="201"/>
        <v>0.54916666666666669</v>
      </c>
      <c r="CJ36" s="47" t="str">
        <f t="shared" si="202"/>
        <v>14</v>
      </c>
      <c r="CK36" s="47" t="str">
        <f t="shared" si="203"/>
        <v>05</v>
      </c>
      <c r="CL36" s="47" t="str">
        <f t="shared" si="204"/>
        <v>51</v>
      </c>
      <c r="CM36" s="701" t="s">
        <v>2195</v>
      </c>
      <c r="CN36" s="49" t="str">
        <f t="shared" si="205"/>
        <v>14:05:51</v>
      </c>
      <c r="CO36" s="47" t="str">
        <f t="shared" si="206"/>
        <v>14</v>
      </c>
      <c r="CP36" s="47" t="str">
        <f t="shared" si="207"/>
        <v>12</v>
      </c>
      <c r="CQ36" s="47" t="str">
        <f t="shared" si="208"/>
        <v>25</v>
      </c>
      <c r="CR36" s="701" t="s">
        <v>2196</v>
      </c>
      <c r="CS36" s="49" t="str">
        <f t="shared" si="209"/>
        <v>14:12:25</v>
      </c>
      <c r="CT36" s="665">
        <f t="shared" si="210"/>
        <v>3.8229166666666647E-2</v>
      </c>
      <c r="CU36" s="667">
        <f t="shared" si="211"/>
        <v>4.5601851851851949E-3</v>
      </c>
      <c r="CV36" s="665">
        <f t="shared" si="212"/>
        <v>4.2789351851851842E-2</v>
      </c>
      <c r="CW36" s="52">
        <f t="shared" si="213"/>
        <v>21.798365122615806</v>
      </c>
      <c r="CX36" s="52">
        <f t="shared" si="214"/>
        <v>19.475250202867191</v>
      </c>
      <c r="CY36" s="58"/>
      <c r="CZ36" s="406">
        <f t="shared" si="215"/>
        <v>18.055294338912919</v>
      </c>
      <c r="DA36" s="347"/>
      <c r="DB36" s="407">
        <f t="shared" si="216"/>
        <v>0.1807523148148148</v>
      </c>
      <c r="DC36" s="407">
        <f t="shared" si="217"/>
        <v>0.18461805555555555</v>
      </c>
      <c r="DD36" s="349"/>
      <c r="DE36" s="401">
        <v>80</v>
      </c>
      <c r="DF36" s="408">
        <f t="shared" si="218"/>
        <v>4.3380555555555551</v>
      </c>
      <c r="DG36" s="408">
        <f t="shared" si="219"/>
        <v>4.4308333333333341</v>
      </c>
      <c r="DH36" s="409">
        <f t="shared" si="230"/>
        <v>175</v>
      </c>
      <c r="DI36" s="409">
        <f t="shared" si="220"/>
        <v>-20.55</v>
      </c>
      <c r="DJ36" s="410">
        <f t="shared" si="221"/>
        <v>234.45</v>
      </c>
      <c r="DK36" s="410">
        <f t="shared" si="222"/>
        <v>234.45</v>
      </c>
      <c r="DL36" s="410">
        <f t="shared" si="223"/>
        <v>234.45</v>
      </c>
      <c r="DM36" s="410">
        <f t="shared" si="224"/>
        <v>234.45</v>
      </c>
      <c r="DN36" s="410">
        <f t="shared" si="225"/>
        <v>234.45</v>
      </c>
      <c r="DO36" s="410">
        <f t="shared" si="226"/>
        <v>234.45</v>
      </c>
      <c r="DP36" s="410">
        <f t="shared" si="227"/>
        <v>234.45</v>
      </c>
      <c r="DQ36" s="410">
        <f t="shared" si="228"/>
        <v>234.45</v>
      </c>
      <c r="DR36" s="411">
        <f t="shared" si="229"/>
        <v>234.45</v>
      </c>
      <c r="DS36" s="704"/>
    </row>
    <row r="37" spans="1:123" s="705" customFormat="1">
      <c r="A37" s="212">
        <f t="shared" si="231"/>
        <v>7</v>
      </c>
      <c r="B37" s="620" t="str">
        <f t="shared" si="173"/>
        <v>80 CEI</v>
      </c>
      <c r="C37" s="670">
        <v>112</v>
      </c>
      <c r="D37" s="103" t="s">
        <v>254</v>
      </c>
      <c r="E37" s="669" t="s">
        <v>2060</v>
      </c>
      <c r="F37" s="681"/>
      <c r="G37" s="712"/>
      <c r="H37" s="712"/>
      <c r="I37" s="712"/>
      <c r="J37" s="712"/>
      <c r="K37" s="712"/>
      <c r="L37" s="712"/>
      <c r="M37" s="712"/>
      <c r="N37" s="712"/>
      <c r="O37" s="712"/>
      <c r="P37" s="712"/>
      <c r="Q37" s="712"/>
      <c r="R37" s="712"/>
      <c r="S37" s="712"/>
      <c r="T37" s="712"/>
      <c r="U37" s="712"/>
      <c r="V37" s="712"/>
      <c r="W37" s="46">
        <v>0.35416666666666702</v>
      </c>
      <c r="X37" s="47" t="str">
        <f t="shared" si="174"/>
        <v>10</v>
      </c>
      <c r="Y37" s="47" t="str">
        <f t="shared" si="175"/>
        <v>21</v>
      </c>
      <c r="Z37" s="47" t="str">
        <f t="shared" si="176"/>
        <v>45</v>
      </c>
      <c r="AA37" s="722" t="s">
        <v>2147</v>
      </c>
      <c r="AB37" s="49" t="str">
        <f t="shared" si="177"/>
        <v>10:21:45</v>
      </c>
      <c r="AC37" s="47" t="str">
        <f t="shared" si="178"/>
        <v>10</v>
      </c>
      <c r="AD37" s="47" t="str">
        <f t="shared" si="179"/>
        <v>34</v>
      </c>
      <c r="AE37" s="47" t="str">
        <f t="shared" si="180"/>
        <v>45</v>
      </c>
      <c r="AF37" s="701" t="s">
        <v>2148</v>
      </c>
      <c r="AG37" s="49" t="str">
        <f t="shared" si="181"/>
        <v>10:34:45</v>
      </c>
      <c r="AH37" s="50">
        <f t="shared" si="182"/>
        <v>7.7604166666666363E-2</v>
      </c>
      <c r="AI37" s="51">
        <f t="shared" si="183"/>
        <v>9.0277777777777457E-3</v>
      </c>
      <c r="AJ37" s="50">
        <f t="shared" si="184"/>
        <v>8.6631944444444109E-2</v>
      </c>
      <c r="AK37" s="52">
        <f t="shared" si="185"/>
        <v>16.107382550335569</v>
      </c>
      <c r="AL37" s="52">
        <f t="shared" si="186"/>
        <v>14.428857715430858</v>
      </c>
      <c r="AM37" s="106">
        <f t="shared" si="187"/>
        <v>0.46163194444444444</v>
      </c>
      <c r="AN37" s="47" t="str">
        <f t="shared" si="188"/>
        <v>12</v>
      </c>
      <c r="AO37" s="47" t="str">
        <f t="shared" si="189"/>
        <v>28</v>
      </c>
      <c r="AP37" s="47" t="str">
        <f t="shared" si="190"/>
        <v>18</v>
      </c>
      <c r="AQ37" s="701" t="s">
        <v>2149</v>
      </c>
      <c r="AR37" s="49" t="str">
        <f t="shared" si="191"/>
        <v>12:28:18</v>
      </c>
      <c r="AS37" s="47" t="str">
        <f t="shared" si="192"/>
        <v>12</v>
      </c>
      <c r="AT37" s="47" t="str">
        <f t="shared" si="193"/>
        <v>36</v>
      </c>
      <c r="AU37" s="47" t="str">
        <f t="shared" si="194"/>
        <v>45</v>
      </c>
      <c r="AV37" s="701" t="s">
        <v>2150</v>
      </c>
      <c r="AW37" s="49" t="str">
        <f t="shared" si="195"/>
        <v>12:36:45</v>
      </c>
      <c r="AX37" s="666">
        <f t="shared" si="196"/>
        <v>5.802083333333341E-2</v>
      </c>
      <c r="AY37" s="723">
        <f t="shared" si="197"/>
        <v>5.8680555555554736E-3</v>
      </c>
      <c r="AZ37" s="665">
        <f t="shared" si="198"/>
        <v>6.3888888888888884E-2</v>
      </c>
      <c r="BA37" s="52">
        <f t="shared" si="199"/>
        <v>21.543985637342907</v>
      </c>
      <c r="BB37" s="52">
        <f t="shared" si="200"/>
        <v>19.565217391304348</v>
      </c>
      <c r="BC37" s="712"/>
      <c r="BD37" s="712"/>
      <c r="BE37" s="712"/>
      <c r="BF37" s="712"/>
      <c r="BG37" s="712"/>
      <c r="BH37" s="712"/>
      <c r="BI37" s="712"/>
      <c r="BJ37" s="712"/>
      <c r="BK37" s="712"/>
      <c r="BL37" s="724"/>
      <c r="BM37" s="712"/>
      <c r="BN37" s="712"/>
      <c r="BO37" s="712"/>
      <c r="BP37" s="712"/>
      <c r="BQ37" s="712"/>
      <c r="BR37" s="712"/>
      <c r="BS37" s="712"/>
      <c r="BT37" s="712"/>
      <c r="BU37" s="712"/>
      <c r="BV37" s="712"/>
      <c r="BW37" s="712"/>
      <c r="BX37" s="712"/>
      <c r="BY37" s="712"/>
      <c r="BZ37" s="712"/>
      <c r="CA37" s="712"/>
      <c r="CB37" s="712"/>
      <c r="CC37" s="712"/>
      <c r="CD37" s="712"/>
      <c r="CE37" s="712"/>
      <c r="CF37" s="712"/>
      <c r="CG37" s="712"/>
      <c r="CH37" s="712"/>
      <c r="CI37" s="108">
        <f t="shared" si="201"/>
        <v>0.55329861111111112</v>
      </c>
      <c r="CJ37" s="47" t="str">
        <f t="shared" si="202"/>
        <v>14</v>
      </c>
      <c r="CK37" s="47" t="str">
        <f t="shared" si="203"/>
        <v>19</v>
      </c>
      <c r="CL37" s="47" t="str">
        <f t="shared" si="204"/>
        <v>36</v>
      </c>
      <c r="CM37" s="701" t="s">
        <v>2151</v>
      </c>
      <c r="CN37" s="49" t="str">
        <f t="shared" si="205"/>
        <v>14:19:36</v>
      </c>
      <c r="CO37" s="47" t="str">
        <f t="shared" si="206"/>
        <v>14</v>
      </c>
      <c r="CP37" s="47" t="str">
        <f t="shared" si="207"/>
        <v>27</v>
      </c>
      <c r="CQ37" s="47" t="str">
        <f t="shared" si="208"/>
        <v>28</v>
      </c>
      <c r="CR37" s="701" t="s">
        <v>2152</v>
      </c>
      <c r="CS37" s="49" t="str">
        <f t="shared" si="209"/>
        <v>14:27:28</v>
      </c>
      <c r="CT37" s="665">
        <f t="shared" si="210"/>
        <v>4.3645833333333273E-2</v>
      </c>
      <c r="CU37" s="667">
        <f t="shared" si="211"/>
        <v>5.4629629629630028E-3</v>
      </c>
      <c r="CV37" s="665">
        <f t="shared" si="212"/>
        <v>4.9108796296296275E-2</v>
      </c>
      <c r="CW37" s="52">
        <f t="shared" si="213"/>
        <v>19.093078758949879</v>
      </c>
      <c r="CX37" s="52">
        <f t="shared" si="214"/>
        <v>16.969125618666038</v>
      </c>
      <c r="CY37" s="58"/>
      <c r="CZ37" s="406">
        <f t="shared" si="215"/>
        <v>17.167381974248926</v>
      </c>
      <c r="DA37" s="347"/>
      <c r="DB37" s="407">
        <f t="shared" si="216"/>
        <v>0.17927083333333305</v>
      </c>
      <c r="DC37" s="407">
        <f t="shared" si="217"/>
        <v>0.19416666666666627</v>
      </c>
      <c r="DD37" s="349"/>
      <c r="DE37" s="401">
        <v>80</v>
      </c>
      <c r="DF37" s="408">
        <f t="shared" si="218"/>
        <v>4.3025000000000002</v>
      </c>
      <c r="DG37" s="408">
        <f t="shared" si="219"/>
        <v>4.66</v>
      </c>
      <c r="DH37" s="409">
        <f t="shared" si="230"/>
        <v>170</v>
      </c>
      <c r="DI37" s="409">
        <f t="shared" si="220"/>
        <v>-34.299999999999997</v>
      </c>
      <c r="DJ37" s="410">
        <f t="shared" si="221"/>
        <v>215.7</v>
      </c>
      <c r="DK37" s="410">
        <f t="shared" si="222"/>
        <v>215.7</v>
      </c>
      <c r="DL37" s="410">
        <f t="shared" si="223"/>
        <v>215.7</v>
      </c>
      <c r="DM37" s="410">
        <f t="shared" si="224"/>
        <v>215.7</v>
      </c>
      <c r="DN37" s="410">
        <f t="shared" si="225"/>
        <v>215.7</v>
      </c>
      <c r="DO37" s="410">
        <f t="shared" si="226"/>
        <v>215.7</v>
      </c>
      <c r="DP37" s="410">
        <f t="shared" si="227"/>
        <v>215.7</v>
      </c>
      <c r="DQ37" s="410">
        <f t="shared" si="228"/>
        <v>215.7</v>
      </c>
      <c r="DR37" s="411">
        <f t="shared" si="229"/>
        <v>215.70000000000005</v>
      </c>
      <c r="DS37" s="713"/>
    </row>
    <row r="38" spans="1:123" s="705" customFormat="1">
      <c r="A38" s="212">
        <f t="shared" si="231"/>
        <v>8</v>
      </c>
      <c r="B38" s="620" t="str">
        <f t="shared" si="173"/>
        <v>80 CEI</v>
      </c>
      <c r="C38" s="102">
        <v>427</v>
      </c>
      <c r="D38" s="103" t="s">
        <v>2184</v>
      </c>
      <c r="E38" s="104" t="s">
        <v>344</v>
      </c>
      <c r="F38" s="681"/>
      <c r="G38" s="712"/>
      <c r="H38" s="712"/>
      <c r="I38" s="712"/>
      <c r="J38" s="712"/>
      <c r="K38" s="712"/>
      <c r="L38" s="712"/>
      <c r="M38" s="712"/>
      <c r="N38" s="712"/>
      <c r="O38" s="712"/>
      <c r="P38" s="712"/>
      <c r="Q38" s="712"/>
      <c r="R38" s="712"/>
      <c r="S38" s="712"/>
      <c r="T38" s="712"/>
      <c r="U38" s="712"/>
      <c r="V38" s="712"/>
      <c r="W38" s="46">
        <v>0.35416666666666702</v>
      </c>
      <c r="X38" s="47" t="str">
        <f t="shared" si="174"/>
        <v>10</v>
      </c>
      <c r="Y38" s="47" t="str">
        <f t="shared" si="175"/>
        <v>19</v>
      </c>
      <c r="Z38" s="47" t="str">
        <f t="shared" si="176"/>
        <v>26</v>
      </c>
      <c r="AA38" s="722" t="s">
        <v>2185</v>
      </c>
      <c r="AB38" s="49" t="str">
        <f t="shared" si="177"/>
        <v>10:19:26</v>
      </c>
      <c r="AC38" s="47" t="str">
        <f t="shared" si="178"/>
        <v>10</v>
      </c>
      <c r="AD38" s="47" t="str">
        <f t="shared" si="179"/>
        <v>32</v>
      </c>
      <c r="AE38" s="47" t="str">
        <f t="shared" si="180"/>
        <v>34</v>
      </c>
      <c r="AF38" s="701" t="s">
        <v>2186</v>
      </c>
      <c r="AG38" s="49" t="str">
        <f t="shared" si="181"/>
        <v>10:32:34</v>
      </c>
      <c r="AH38" s="50">
        <f t="shared" si="182"/>
        <v>7.5995370370369963E-2</v>
      </c>
      <c r="AI38" s="51">
        <f t="shared" si="183"/>
        <v>9.1203703703703898E-3</v>
      </c>
      <c r="AJ38" s="50">
        <f t="shared" si="184"/>
        <v>8.5115740740740353E-2</v>
      </c>
      <c r="AK38" s="52">
        <f t="shared" si="185"/>
        <v>16.448370392933292</v>
      </c>
      <c r="AL38" s="52">
        <f t="shared" si="186"/>
        <v>14.685885232526516</v>
      </c>
      <c r="AM38" s="106">
        <f t="shared" si="187"/>
        <v>0.46011574074074069</v>
      </c>
      <c r="AN38" s="47" t="str">
        <f t="shared" si="188"/>
        <v>12</v>
      </c>
      <c r="AO38" s="47" t="str">
        <f t="shared" si="189"/>
        <v>21</v>
      </c>
      <c r="AP38" s="47" t="str">
        <f t="shared" si="190"/>
        <v>29</v>
      </c>
      <c r="AQ38" s="701" t="s">
        <v>2187</v>
      </c>
      <c r="AR38" s="49" t="str">
        <f t="shared" si="191"/>
        <v>12:21:29</v>
      </c>
      <c r="AS38" s="47" t="str">
        <f t="shared" si="192"/>
        <v>12</v>
      </c>
      <c r="AT38" s="47" t="str">
        <f t="shared" si="193"/>
        <v>37</v>
      </c>
      <c r="AU38" s="47" t="str">
        <f t="shared" si="194"/>
        <v>36</v>
      </c>
      <c r="AV38" s="701" t="s">
        <v>2188</v>
      </c>
      <c r="AW38" s="49" t="str">
        <f t="shared" si="195"/>
        <v>12:37:36</v>
      </c>
      <c r="AX38" s="666">
        <f t="shared" si="196"/>
        <v>5.4803240740740833E-2</v>
      </c>
      <c r="AY38" s="723">
        <f t="shared" si="197"/>
        <v>1.1192129629629566E-2</v>
      </c>
      <c r="AZ38" s="665">
        <f t="shared" si="198"/>
        <v>6.5995370370370399E-2</v>
      </c>
      <c r="BA38" s="52">
        <f t="shared" si="199"/>
        <v>22.808870116156282</v>
      </c>
      <c r="BB38" s="52">
        <f t="shared" si="200"/>
        <v>18.940722553490001</v>
      </c>
      <c r="BC38" s="712"/>
      <c r="BD38" s="712"/>
      <c r="BE38" s="712"/>
      <c r="BF38" s="712"/>
      <c r="BG38" s="712"/>
      <c r="BH38" s="712"/>
      <c r="BI38" s="712"/>
      <c r="BJ38" s="712"/>
      <c r="BK38" s="712"/>
      <c r="BL38" s="724"/>
      <c r="BM38" s="712"/>
      <c r="BN38" s="712"/>
      <c r="BO38" s="712"/>
      <c r="BP38" s="712"/>
      <c r="BQ38" s="712"/>
      <c r="BR38" s="712"/>
      <c r="BS38" s="712"/>
      <c r="BT38" s="712"/>
      <c r="BU38" s="712"/>
      <c r="BV38" s="712"/>
      <c r="BW38" s="712"/>
      <c r="BX38" s="712"/>
      <c r="BY38" s="712"/>
      <c r="BZ38" s="712"/>
      <c r="CA38" s="712"/>
      <c r="CB38" s="712"/>
      <c r="CC38" s="712"/>
      <c r="CD38" s="712"/>
      <c r="CE38" s="712"/>
      <c r="CF38" s="712"/>
      <c r="CG38" s="712"/>
      <c r="CH38" s="712"/>
      <c r="CI38" s="108">
        <f t="shared" si="201"/>
        <v>0.55388888888888888</v>
      </c>
      <c r="CJ38" s="47" t="str">
        <f t="shared" si="202"/>
        <v>14</v>
      </c>
      <c r="CK38" s="47" t="str">
        <f t="shared" si="203"/>
        <v>29</v>
      </c>
      <c r="CL38" s="47" t="str">
        <f t="shared" si="204"/>
        <v>51</v>
      </c>
      <c r="CM38" s="701" t="s">
        <v>2189</v>
      </c>
      <c r="CN38" s="49" t="str">
        <f t="shared" si="205"/>
        <v>14:29:51</v>
      </c>
      <c r="CO38" s="47" t="str">
        <f t="shared" si="206"/>
        <v>14</v>
      </c>
      <c r="CP38" s="47" t="str">
        <f t="shared" si="207"/>
        <v>37</v>
      </c>
      <c r="CQ38" s="47" t="str">
        <f t="shared" si="208"/>
        <v>03</v>
      </c>
      <c r="CR38" s="701" t="s">
        <v>2190</v>
      </c>
      <c r="CS38" s="49" t="str">
        <f t="shared" si="209"/>
        <v>14:37:03</v>
      </c>
      <c r="CT38" s="665">
        <f t="shared" si="210"/>
        <v>5.0173611111111183E-2</v>
      </c>
      <c r="CU38" s="667">
        <f t="shared" si="211"/>
        <v>4.9999999999998934E-3</v>
      </c>
      <c r="CV38" s="665">
        <f t="shared" si="212"/>
        <v>5.5173611111111076E-2</v>
      </c>
      <c r="CW38" s="52">
        <f t="shared" si="213"/>
        <v>16.60899653979239</v>
      </c>
      <c r="CX38" s="52">
        <f t="shared" si="214"/>
        <v>15.103838892385147</v>
      </c>
      <c r="CY38" s="58"/>
      <c r="CZ38" s="406">
        <f t="shared" si="215"/>
        <v>16.560289805071587</v>
      </c>
      <c r="DA38" s="347"/>
      <c r="DB38" s="407">
        <f t="shared" si="216"/>
        <v>0.18097222222222198</v>
      </c>
      <c r="DC38" s="407">
        <f t="shared" si="217"/>
        <v>0.20128472222222193</v>
      </c>
      <c r="DD38" s="349"/>
      <c r="DE38" s="401">
        <v>80</v>
      </c>
      <c r="DF38" s="408">
        <f t="shared" si="218"/>
        <v>4.3433333333333328</v>
      </c>
      <c r="DG38" s="408">
        <f t="shared" si="219"/>
        <v>4.8308333333333335</v>
      </c>
      <c r="DH38" s="409">
        <f t="shared" si="230"/>
        <v>165</v>
      </c>
      <c r="DI38" s="409">
        <f t="shared" si="220"/>
        <v>-44.55</v>
      </c>
      <c r="DJ38" s="410">
        <f t="shared" si="221"/>
        <v>200.45</v>
      </c>
      <c r="DK38" s="410">
        <f t="shared" si="222"/>
        <v>200.45</v>
      </c>
      <c r="DL38" s="410">
        <f t="shared" si="223"/>
        <v>200.45</v>
      </c>
      <c r="DM38" s="410">
        <f t="shared" si="224"/>
        <v>200.45</v>
      </c>
      <c r="DN38" s="410">
        <f t="shared" si="225"/>
        <v>200.45</v>
      </c>
      <c r="DO38" s="410">
        <f t="shared" si="226"/>
        <v>200.45</v>
      </c>
      <c r="DP38" s="410">
        <f t="shared" si="227"/>
        <v>200.45</v>
      </c>
      <c r="DQ38" s="410">
        <f t="shared" si="228"/>
        <v>200.45</v>
      </c>
      <c r="DR38" s="411">
        <f t="shared" si="229"/>
        <v>200.44999999999996</v>
      </c>
      <c r="DS38" s="704"/>
    </row>
    <row r="39" spans="1:123" s="705" customFormat="1">
      <c r="A39" s="212">
        <f t="shared" si="231"/>
        <v>9</v>
      </c>
      <c r="B39" s="620" t="str">
        <f t="shared" si="173"/>
        <v>80 CEI</v>
      </c>
      <c r="C39" s="102">
        <v>417</v>
      </c>
      <c r="D39" s="103" t="s">
        <v>2092</v>
      </c>
      <c r="E39" s="104" t="s">
        <v>2059</v>
      </c>
      <c r="F39" s="681"/>
      <c r="G39" s="682"/>
      <c r="H39" s="682"/>
      <c r="I39" s="682"/>
      <c r="J39" s="682"/>
      <c r="K39" s="682"/>
      <c r="L39" s="682"/>
      <c r="M39" s="682"/>
      <c r="N39" s="682"/>
      <c r="O39" s="682"/>
      <c r="P39" s="682"/>
      <c r="Q39" s="682"/>
      <c r="R39" s="682"/>
      <c r="S39" s="682"/>
      <c r="T39" s="682"/>
      <c r="U39" s="682"/>
      <c r="V39" s="682"/>
      <c r="W39" s="46">
        <v>0.35416666666666669</v>
      </c>
      <c r="X39" s="47" t="str">
        <f t="shared" si="174"/>
        <v>10</v>
      </c>
      <c r="Y39" s="47" t="str">
        <f t="shared" si="175"/>
        <v>28</v>
      </c>
      <c r="Z39" s="47" t="str">
        <f t="shared" si="176"/>
        <v>35</v>
      </c>
      <c r="AA39" s="722" t="s">
        <v>2178</v>
      </c>
      <c r="AB39" s="49" t="str">
        <f t="shared" si="177"/>
        <v>10:28:35</v>
      </c>
      <c r="AC39" s="47" t="str">
        <f t="shared" si="178"/>
        <v>10</v>
      </c>
      <c r="AD39" s="47" t="str">
        <f t="shared" si="179"/>
        <v>42</v>
      </c>
      <c r="AE39" s="47" t="str">
        <f t="shared" si="180"/>
        <v>20</v>
      </c>
      <c r="AF39" s="701" t="s">
        <v>2179</v>
      </c>
      <c r="AG39" s="49" t="str">
        <f t="shared" si="181"/>
        <v>10:42:20</v>
      </c>
      <c r="AH39" s="50">
        <f t="shared" si="182"/>
        <v>8.2349537037037068E-2</v>
      </c>
      <c r="AI39" s="51">
        <f t="shared" si="183"/>
        <v>9.5486111111110494E-3</v>
      </c>
      <c r="AJ39" s="50">
        <f t="shared" si="184"/>
        <v>9.1898148148148118E-2</v>
      </c>
      <c r="AK39" s="52">
        <f t="shared" si="185"/>
        <v>15.179198875614897</v>
      </c>
      <c r="AL39" s="52">
        <f t="shared" si="186"/>
        <v>13.602015113350125</v>
      </c>
      <c r="AM39" s="106">
        <f t="shared" si="187"/>
        <v>0.46689814814814812</v>
      </c>
      <c r="AN39" s="47" t="str">
        <f t="shared" si="188"/>
        <v>12</v>
      </c>
      <c r="AO39" s="47" t="str">
        <f t="shared" si="189"/>
        <v>54</v>
      </c>
      <c r="AP39" s="47" t="str">
        <f t="shared" si="190"/>
        <v>46</v>
      </c>
      <c r="AQ39" s="701" t="s">
        <v>2180</v>
      </c>
      <c r="AR39" s="49" t="str">
        <f t="shared" si="191"/>
        <v>12:54:46</v>
      </c>
      <c r="AS39" s="47" t="str">
        <f t="shared" si="192"/>
        <v>13</v>
      </c>
      <c r="AT39" s="47" t="str">
        <f t="shared" si="193"/>
        <v>05</v>
      </c>
      <c r="AU39" s="47" t="str">
        <f t="shared" si="194"/>
        <v>12</v>
      </c>
      <c r="AV39" s="701" t="s">
        <v>2181</v>
      </c>
      <c r="AW39" s="49" t="str">
        <f t="shared" si="195"/>
        <v>13:05:12</v>
      </c>
      <c r="AX39" s="666">
        <f t="shared" si="196"/>
        <v>7.1134259259259314E-2</v>
      </c>
      <c r="AY39" s="723">
        <f t="shared" si="197"/>
        <v>7.2453703703703187E-3</v>
      </c>
      <c r="AZ39" s="665">
        <f t="shared" si="198"/>
        <v>7.8379629629629632E-2</v>
      </c>
      <c r="BA39" s="52">
        <f t="shared" si="199"/>
        <v>17.57240481614058</v>
      </c>
      <c r="BB39" s="52">
        <f t="shared" si="200"/>
        <v>15.948021264028352</v>
      </c>
      <c r="BC39" s="682"/>
      <c r="BD39" s="682"/>
      <c r="BE39" s="682"/>
      <c r="BF39" s="682"/>
      <c r="BG39" s="682"/>
      <c r="BH39" s="682"/>
      <c r="BI39" s="682"/>
      <c r="BJ39" s="682"/>
      <c r="BK39" s="682"/>
      <c r="BL39" s="314"/>
      <c r="BM39" s="682"/>
      <c r="BN39" s="682"/>
      <c r="BO39" s="682"/>
      <c r="BP39" s="682"/>
      <c r="BQ39" s="682"/>
      <c r="BR39" s="682"/>
      <c r="BS39" s="682"/>
      <c r="BT39" s="682"/>
      <c r="BU39" s="682"/>
      <c r="BV39" s="682"/>
      <c r="BW39" s="682"/>
      <c r="BX39" s="682"/>
      <c r="BY39" s="682"/>
      <c r="BZ39" s="682"/>
      <c r="CA39" s="682"/>
      <c r="CB39" s="682"/>
      <c r="CC39" s="682"/>
      <c r="CD39" s="682"/>
      <c r="CE39" s="682"/>
      <c r="CF39" s="682"/>
      <c r="CG39" s="682"/>
      <c r="CH39" s="682"/>
      <c r="CI39" s="108">
        <f t="shared" si="201"/>
        <v>0.57305555555555554</v>
      </c>
      <c r="CJ39" s="47" t="str">
        <f t="shared" si="202"/>
        <v>14</v>
      </c>
      <c r="CK39" s="47" t="str">
        <f t="shared" si="203"/>
        <v>51</v>
      </c>
      <c r="CL39" s="47" t="str">
        <f t="shared" si="204"/>
        <v>22</v>
      </c>
      <c r="CM39" s="701" t="s">
        <v>2182</v>
      </c>
      <c r="CN39" s="49" t="str">
        <f t="shared" si="205"/>
        <v>14:51:22</v>
      </c>
      <c r="CO39" s="47" t="str">
        <f t="shared" si="206"/>
        <v>14</v>
      </c>
      <c r="CP39" s="47" t="str">
        <f t="shared" si="207"/>
        <v>58</v>
      </c>
      <c r="CQ39" s="47" t="str">
        <f t="shared" si="208"/>
        <v>40</v>
      </c>
      <c r="CR39" s="701" t="s">
        <v>2183</v>
      </c>
      <c r="CS39" s="49" t="str">
        <f t="shared" si="209"/>
        <v>14:58:40</v>
      </c>
      <c r="CT39" s="665">
        <f t="shared" si="210"/>
        <v>4.5949074074074114E-2</v>
      </c>
      <c r="CU39" s="667">
        <f t="shared" si="211"/>
        <v>5.0694444444444597E-3</v>
      </c>
      <c r="CV39" s="665">
        <f t="shared" si="212"/>
        <v>5.1018518518518574E-2</v>
      </c>
      <c r="CW39" s="52">
        <f t="shared" si="213"/>
        <v>18.136020151133501</v>
      </c>
      <c r="CX39" s="52">
        <f t="shared" si="214"/>
        <v>16.333938294010885</v>
      </c>
      <c r="CY39" s="58"/>
      <c r="CZ39" s="406">
        <f t="shared" si="215"/>
        <v>15.415908360989187</v>
      </c>
      <c r="DA39" s="60"/>
      <c r="DB39" s="407">
        <f t="shared" si="216"/>
        <v>0.1994328703703705</v>
      </c>
      <c r="DC39" s="407">
        <f t="shared" si="217"/>
        <v>0.21622685185185186</v>
      </c>
      <c r="DD39" s="62"/>
      <c r="DE39" s="401">
        <v>80</v>
      </c>
      <c r="DF39" s="408">
        <f t="shared" si="218"/>
        <v>4.7863888888888884</v>
      </c>
      <c r="DG39" s="408">
        <f t="shared" si="219"/>
        <v>5.1894444444444447</v>
      </c>
      <c r="DH39" s="409">
        <v>200</v>
      </c>
      <c r="DI39" s="409">
        <f t="shared" si="220"/>
        <v>-66.066666666666663</v>
      </c>
      <c r="DJ39" s="410">
        <f t="shared" si="221"/>
        <v>213.93333333333334</v>
      </c>
      <c r="DK39" s="410">
        <f t="shared" si="222"/>
        <v>213.93333333333334</v>
      </c>
      <c r="DL39" s="410">
        <f t="shared" si="223"/>
        <v>213.93333333333334</v>
      </c>
      <c r="DM39" s="410">
        <f t="shared" si="224"/>
        <v>213.93333333333334</v>
      </c>
      <c r="DN39" s="410">
        <f t="shared" si="225"/>
        <v>213.93333333333334</v>
      </c>
      <c r="DO39" s="410">
        <f t="shared" si="226"/>
        <v>213.93333333333334</v>
      </c>
      <c r="DP39" s="410">
        <f t="shared" si="227"/>
        <v>213.93333333333334</v>
      </c>
      <c r="DQ39" s="410">
        <f t="shared" si="228"/>
        <v>213.93333333333334</v>
      </c>
      <c r="DR39" s="411">
        <f t="shared" si="229"/>
        <v>213.93333333333334</v>
      </c>
      <c r="DS39" s="704"/>
    </row>
    <row r="40" spans="1:123" s="705" customFormat="1">
      <c r="A40" s="212">
        <f t="shared" si="231"/>
        <v>10</v>
      </c>
      <c r="B40" s="620" t="str">
        <f t="shared" si="173"/>
        <v>80 CEI</v>
      </c>
      <c r="C40" s="102">
        <v>403</v>
      </c>
      <c r="D40" s="103" t="s">
        <v>387</v>
      </c>
      <c r="E40" s="104" t="s">
        <v>2067</v>
      </c>
      <c r="F40" s="372"/>
      <c r="G40" s="712"/>
      <c r="H40" s="712"/>
      <c r="I40" s="712"/>
      <c r="J40" s="712"/>
      <c r="K40" s="725"/>
      <c r="L40" s="394"/>
      <c r="M40" s="392"/>
      <c r="N40" s="392"/>
      <c r="O40" s="392"/>
      <c r="P40" s="765"/>
      <c r="Q40" s="712"/>
      <c r="R40" s="712"/>
      <c r="S40" s="712"/>
      <c r="T40" s="712"/>
      <c r="U40" s="712"/>
      <c r="V40" s="712"/>
      <c r="W40" s="46">
        <v>0.35416666666666702</v>
      </c>
      <c r="X40" s="47" t="str">
        <f t="shared" si="174"/>
        <v>10</v>
      </c>
      <c r="Y40" s="47" t="str">
        <f t="shared" si="175"/>
        <v>38</v>
      </c>
      <c r="Z40" s="47" t="str">
        <f t="shared" si="176"/>
        <v>17</v>
      </c>
      <c r="AA40" s="722" t="s">
        <v>2164</v>
      </c>
      <c r="AB40" s="49" t="str">
        <f t="shared" si="177"/>
        <v>10:38:17</v>
      </c>
      <c r="AC40" s="47" t="str">
        <f t="shared" si="178"/>
        <v>10</v>
      </c>
      <c r="AD40" s="47" t="str">
        <f t="shared" si="179"/>
        <v>43</v>
      </c>
      <c r="AE40" s="47" t="str">
        <f t="shared" si="180"/>
        <v>04</v>
      </c>
      <c r="AF40" s="701" t="s">
        <v>2165</v>
      </c>
      <c r="AG40" s="49" t="str">
        <f t="shared" si="181"/>
        <v>10:43:04</v>
      </c>
      <c r="AH40" s="50">
        <f t="shared" si="182"/>
        <v>8.9085648148147789E-2</v>
      </c>
      <c r="AI40" s="51">
        <f t="shared" si="183"/>
        <v>3.3217592592592604E-3</v>
      </c>
      <c r="AJ40" s="50">
        <f t="shared" si="184"/>
        <v>9.240740740740705E-2</v>
      </c>
      <c r="AK40" s="52">
        <f t="shared" si="185"/>
        <v>14.03144082109913</v>
      </c>
      <c r="AL40" s="52">
        <f t="shared" si="186"/>
        <v>13.527054108216431</v>
      </c>
      <c r="AM40" s="106">
        <f t="shared" si="187"/>
        <v>0.46740740740740738</v>
      </c>
      <c r="AN40" s="47" t="str">
        <f t="shared" si="188"/>
        <v>12</v>
      </c>
      <c r="AO40" s="47" t="str">
        <f t="shared" si="189"/>
        <v>58</v>
      </c>
      <c r="AP40" s="47" t="str">
        <f t="shared" si="190"/>
        <v>02</v>
      </c>
      <c r="AQ40" s="701" t="s">
        <v>2166</v>
      </c>
      <c r="AR40" s="49" t="str">
        <f t="shared" si="191"/>
        <v>12:58:02</v>
      </c>
      <c r="AS40" s="47" t="str">
        <f t="shared" si="192"/>
        <v>13</v>
      </c>
      <c r="AT40" s="47" t="str">
        <f t="shared" si="193"/>
        <v>08</v>
      </c>
      <c r="AU40" s="47" t="str">
        <f t="shared" si="194"/>
        <v>40</v>
      </c>
      <c r="AV40" s="701" t="s">
        <v>2167</v>
      </c>
      <c r="AW40" s="49" t="str">
        <f t="shared" si="195"/>
        <v>13:08:40</v>
      </c>
      <c r="AX40" s="666">
        <f t="shared" si="196"/>
        <v>7.2893518518518552E-2</v>
      </c>
      <c r="AY40" s="723">
        <f t="shared" si="197"/>
        <v>7.3842592592592293E-3</v>
      </c>
      <c r="AZ40" s="665">
        <f t="shared" si="198"/>
        <v>8.0277777777777781E-2</v>
      </c>
      <c r="BA40" s="52">
        <f t="shared" si="199"/>
        <v>17.14830104795173</v>
      </c>
      <c r="BB40" s="52">
        <f t="shared" si="200"/>
        <v>15.570934256055365</v>
      </c>
      <c r="BC40" s="150"/>
      <c r="BD40" s="682"/>
      <c r="BE40" s="682"/>
      <c r="BF40" s="682"/>
      <c r="BG40" s="682"/>
      <c r="BH40" s="682"/>
      <c r="BI40" s="682"/>
      <c r="BJ40" s="682"/>
      <c r="BK40" s="682"/>
      <c r="BL40" s="314"/>
      <c r="BM40" s="682"/>
      <c r="BN40" s="682"/>
      <c r="BO40" s="682"/>
      <c r="BP40" s="682"/>
      <c r="BQ40" s="682"/>
      <c r="BR40" s="682"/>
      <c r="BS40" s="682"/>
      <c r="BT40" s="682"/>
      <c r="BU40" s="682"/>
      <c r="BV40" s="682"/>
      <c r="BW40" s="682"/>
      <c r="BX40" s="682"/>
      <c r="BY40" s="682"/>
      <c r="BZ40" s="682"/>
      <c r="CA40" s="682"/>
      <c r="CB40" s="682"/>
      <c r="CC40" s="682"/>
      <c r="CD40" s="682"/>
      <c r="CE40" s="682"/>
      <c r="CF40" s="682"/>
      <c r="CG40" s="682"/>
      <c r="CH40" s="682"/>
      <c r="CI40" s="108">
        <f t="shared" si="201"/>
        <v>0.57546296296296295</v>
      </c>
      <c r="CJ40" s="47" t="str">
        <f t="shared" si="202"/>
        <v>15</v>
      </c>
      <c r="CK40" s="47" t="str">
        <f t="shared" si="203"/>
        <v>27</v>
      </c>
      <c r="CL40" s="47" t="str">
        <f t="shared" si="204"/>
        <v>27</v>
      </c>
      <c r="CM40" s="701" t="s">
        <v>2168</v>
      </c>
      <c r="CN40" s="49" t="str">
        <f t="shared" si="205"/>
        <v>15:27:27</v>
      </c>
      <c r="CO40" s="47" t="str">
        <f t="shared" si="206"/>
        <v>15</v>
      </c>
      <c r="CP40" s="47" t="str">
        <f t="shared" si="207"/>
        <v>35</v>
      </c>
      <c r="CQ40" s="47" t="str">
        <f t="shared" si="208"/>
        <v>40</v>
      </c>
      <c r="CR40" s="701" t="s">
        <v>2169</v>
      </c>
      <c r="CS40" s="49" t="str">
        <f t="shared" si="209"/>
        <v>15:35:40</v>
      </c>
      <c r="CT40" s="665">
        <f t="shared" si="210"/>
        <v>6.8599537037037028E-2</v>
      </c>
      <c r="CU40" s="667">
        <f t="shared" si="211"/>
        <v>5.7060185185185963E-3</v>
      </c>
      <c r="CV40" s="665">
        <f t="shared" si="212"/>
        <v>7.4305555555555625E-2</v>
      </c>
      <c r="CW40" s="52">
        <f t="shared" si="213"/>
        <v>12.147798211574152</v>
      </c>
      <c r="CX40" s="52">
        <f t="shared" si="214"/>
        <v>11.214953271028039</v>
      </c>
      <c r="CY40" s="58"/>
      <c r="CZ40" s="406">
        <f t="shared" si="215"/>
        <v>13.814937401064901</v>
      </c>
      <c r="DA40" s="347"/>
      <c r="DB40" s="407">
        <f t="shared" si="216"/>
        <v>0.23057870370370337</v>
      </c>
      <c r="DC40" s="407">
        <f t="shared" si="217"/>
        <v>0.24128472222222186</v>
      </c>
      <c r="DD40" s="349"/>
      <c r="DE40" s="401">
        <v>80</v>
      </c>
      <c r="DF40" s="408">
        <f t="shared" si="218"/>
        <v>5.5338888888888889</v>
      </c>
      <c r="DG40" s="408">
        <f t="shared" si="219"/>
        <v>5.7908333333333335</v>
      </c>
      <c r="DH40" s="409">
        <f t="shared" ref="DH40:DH41" si="232">DH39-5</f>
        <v>195</v>
      </c>
      <c r="DI40" s="409">
        <f t="shared" si="220"/>
        <v>-102.15</v>
      </c>
      <c r="DJ40" s="410">
        <f t="shared" si="221"/>
        <v>172.85</v>
      </c>
      <c r="DK40" s="410">
        <f t="shared" si="222"/>
        <v>172.85</v>
      </c>
      <c r="DL40" s="410">
        <f t="shared" si="223"/>
        <v>172.85</v>
      </c>
      <c r="DM40" s="410">
        <f t="shared" si="224"/>
        <v>172.85</v>
      </c>
      <c r="DN40" s="410">
        <f t="shared" si="225"/>
        <v>172.85</v>
      </c>
      <c r="DO40" s="410">
        <f t="shared" si="226"/>
        <v>172.85</v>
      </c>
      <c r="DP40" s="410">
        <f t="shared" si="227"/>
        <v>172.85</v>
      </c>
      <c r="DQ40" s="410">
        <f t="shared" si="228"/>
        <v>172.85</v>
      </c>
      <c r="DR40" s="411">
        <f t="shared" si="229"/>
        <v>172.85000000000002</v>
      </c>
      <c r="DS40" s="713"/>
    </row>
    <row r="41" spans="1:123" s="713" customFormat="1">
      <c r="A41" s="212">
        <f t="shared" si="231"/>
        <v>11</v>
      </c>
      <c r="B41" s="620" t="str">
        <f t="shared" si="173"/>
        <v>80 CEI</v>
      </c>
      <c r="C41" s="102">
        <v>162</v>
      </c>
      <c r="D41" s="103" t="s">
        <v>2065</v>
      </c>
      <c r="E41" s="104" t="s">
        <v>2066</v>
      </c>
      <c r="F41" s="372"/>
      <c r="G41" s="712"/>
      <c r="H41" s="712"/>
      <c r="I41" s="712"/>
      <c r="J41" s="712"/>
      <c r="K41" s="712"/>
      <c r="L41" s="712"/>
      <c r="M41" s="712"/>
      <c r="N41" s="712"/>
      <c r="O41" s="712"/>
      <c r="P41" s="712"/>
      <c r="Q41" s="712"/>
      <c r="R41" s="712"/>
      <c r="S41" s="712"/>
      <c r="T41" s="712"/>
      <c r="U41" s="712"/>
      <c r="V41" s="712"/>
      <c r="W41" s="46">
        <v>0.35416666666666702</v>
      </c>
      <c r="X41" s="47" t="str">
        <f t="shared" si="174"/>
        <v>11</v>
      </c>
      <c r="Y41" s="47" t="str">
        <f t="shared" si="175"/>
        <v>06</v>
      </c>
      <c r="Z41" s="47" t="str">
        <f t="shared" si="176"/>
        <v>24</v>
      </c>
      <c r="AA41" s="722" t="s">
        <v>2158</v>
      </c>
      <c r="AB41" s="49" t="str">
        <f t="shared" si="177"/>
        <v>11:06:24</v>
      </c>
      <c r="AC41" s="47" t="str">
        <f t="shared" si="178"/>
        <v>11</v>
      </c>
      <c r="AD41" s="47" t="str">
        <f t="shared" si="179"/>
        <v>14</v>
      </c>
      <c r="AE41" s="47" t="str">
        <f t="shared" si="180"/>
        <v>28</v>
      </c>
      <c r="AF41" s="701" t="s">
        <v>2159</v>
      </c>
      <c r="AG41" s="49" t="str">
        <f t="shared" si="181"/>
        <v>11:14:28</v>
      </c>
      <c r="AH41" s="50">
        <f t="shared" si="182"/>
        <v>0.10861111111111077</v>
      </c>
      <c r="AI41" s="51">
        <f t="shared" si="183"/>
        <v>5.6018518518518579E-3</v>
      </c>
      <c r="AJ41" s="50">
        <f t="shared" si="184"/>
        <v>0.11421296296296263</v>
      </c>
      <c r="AK41" s="52">
        <f t="shared" si="185"/>
        <v>11.508951406649615</v>
      </c>
      <c r="AL41" s="52">
        <f t="shared" si="186"/>
        <v>10.944466963923794</v>
      </c>
      <c r="AM41" s="106">
        <f t="shared" si="187"/>
        <v>0.48921296296296296</v>
      </c>
      <c r="AN41" s="47" t="str">
        <f t="shared" si="188"/>
        <v>13</v>
      </c>
      <c r="AO41" s="47" t="str">
        <f t="shared" si="189"/>
        <v>33</v>
      </c>
      <c r="AP41" s="47" t="str">
        <f t="shared" si="190"/>
        <v>41</v>
      </c>
      <c r="AQ41" s="701" t="s">
        <v>2160</v>
      </c>
      <c r="AR41" s="49" t="str">
        <f t="shared" si="191"/>
        <v>13:33:41</v>
      </c>
      <c r="AS41" s="47" t="str">
        <f t="shared" si="192"/>
        <v>13</v>
      </c>
      <c r="AT41" s="47" t="str">
        <f t="shared" si="193"/>
        <v>42</v>
      </c>
      <c r="AU41" s="47" t="str">
        <f t="shared" si="194"/>
        <v>36</v>
      </c>
      <c r="AV41" s="701" t="s">
        <v>2161</v>
      </c>
      <c r="AW41" s="49" t="str">
        <f t="shared" si="195"/>
        <v>13:42:36</v>
      </c>
      <c r="AX41" s="666">
        <f t="shared" si="196"/>
        <v>7.5844907407407403E-2</v>
      </c>
      <c r="AY41" s="723">
        <f t="shared" si="197"/>
        <v>6.1921296296296724E-3</v>
      </c>
      <c r="AZ41" s="665">
        <f t="shared" si="198"/>
        <v>8.2037037037037075E-2</v>
      </c>
      <c r="BA41" s="52">
        <f t="shared" si="199"/>
        <v>16.481001068213033</v>
      </c>
      <c r="BB41" s="52">
        <f t="shared" si="200"/>
        <v>15.237020316027088</v>
      </c>
      <c r="BC41" s="150"/>
      <c r="BD41" s="682"/>
      <c r="BE41" s="682"/>
      <c r="BF41" s="682"/>
      <c r="BG41" s="682"/>
      <c r="BH41" s="682"/>
      <c r="BI41" s="682"/>
      <c r="BJ41" s="682"/>
      <c r="BK41" s="682"/>
      <c r="BL41" s="314"/>
      <c r="BM41" s="682"/>
      <c r="BN41" s="682"/>
      <c r="BO41" s="682"/>
      <c r="BP41" s="682"/>
      <c r="BQ41" s="682"/>
      <c r="BR41" s="682"/>
      <c r="BS41" s="682"/>
      <c r="BT41" s="682"/>
      <c r="BU41" s="682"/>
      <c r="BV41" s="682"/>
      <c r="BW41" s="682"/>
      <c r="BX41" s="682"/>
      <c r="BY41" s="682"/>
      <c r="BZ41" s="682"/>
      <c r="CA41" s="682"/>
      <c r="CB41" s="682"/>
      <c r="CC41" s="682"/>
      <c r="CD41" s="682"/>
      <c r="CE41" s="682"/>
      <c r="CF41" s="682"/>
      <c r="CG41" s="682"/>
      <c r="CH41" s="682"/>
      <c r="CI41" s="108">
        <f t="shared" si="201"/>
        <v>0.59902777777777783</v>
      </c>
      <c r="CJ41" s="47" t="str">
        <f t="shared" si="202"/>
        <v>15</v>
      </c>
      <c r="CK41" s="47" t="str">
        <f t="shared" si="203"/>
        <v>47</v>
      </c>
      <c r="CL41" s="47" t="str">
        <f t="shared" si="204"/>
        <v>01</v>
      </c>
      <c r="CM41" s="701" t="s">
        <v>2162</v>
      </c>
      <c r="CN41" s="49" t="str">
        <f t="shared" si="205"/>
        <v>15:47:01</v>
      </c>
      <c r="CO41" s="47" t="str">
        <f t="shared" si="206"/>
        <v>15</v>
      </c>
      <c r="CP41" s="47" t="str">
        <f t="shared" si="207"/>
        <v>52</v>
      </c>
      <c r="CQ41" s="47" t="str">
        <f t="shared" si="208"/>
        <v>46</v>
      </c>
      <c r="CR41" s="701" t="s">
        <v>2163</v>
      </c>
      <c r="CS41" s="49" t="str">
        <f t="shared" si="209"/>
        <v>15:52:46</v>
      </c>
      <c r="CT41" s="665">
        <f t="shared" si="210"/>
        <v>5.8622685185185208E-2</v>
      </c>
      <c r="CU41" s="667">
        <f t="shared" si="211"/>
        <v>3.9930555555555136E-3</v>
      </c>
      <c r="CV41" s="665">
        <f t="shared" si="212"/>
        <v>6.2615740740740722E-2</v>
      </c>
      <c r="CW41" s="52">
        <f t="shared" si="213"/>
        <v>14.215202369200396</v>
      </c>
      <c r="CX41" s="52">
        <f t="shared" si="214"/>
        <v>13.308687615526802</v>
      </c>
      <c r="CY41" s="58"/>
      <c r="CZ41" s="406">
        <f t="shared" si="215"/>
        <v>13.078425139639435</v>
      </c>
      <c r="DA41" s="347"/>
      <c r="DB41" s="407">
        <f t="shared" si="216"/>
        <v>0.24307870370370338</v>
      </c>
      <c r="DC41" s="407">
        <f t="shared" si="217"/>
        <v>0.25487268518518491</v>
      </c>
      <c r="DD41" s="349"/>
      <c r="DE41" s="401">
        <v>80</v>
      </c>
      <c r="DF41" s="408">
        <f t="shared" si="218"/>
        <v>5.8338888888888887</v>
      </c>
      <c r="DG41" s="408">
        <f t="shared" si="219"/>
        <v>6.1169444444444441</v>
      </c>
      <c r="DH41" s="409">
        <f t="shared" si="232"/>
        <v>190</v>
      </c>
      <c r="DI41" s="409">
        <f t="shared" si="220"/>
        <v>-121.71666666666667</v>
      </c>
      <c r="DJ41" s="410">
        <f t="shared" si="221"/>
        <v>148.28333333333333</v>
      </c>
      <c r="DK41" s="410">
        <f t="shared" si="222"/>
        <v>148.28333333333333</v>
      </c>
      <c r="DL41" s="410">
        <f t="shared" si="223"/>
        <v>148.28333333333333</v>
      </c>
      <c r="DM41" s="410">
        <f t="shared" si="224"/>
        <v>148.28333333333333</v>
      </c>
      <c r="DN41" s="410">
        <f t="shared" si="225"/>
        <v>148.28333333333333</v>
      </c>
      <c r="DO41" s="410">
        <f t="shared" si="226"/>
        <v>148.28333333333333</v>
      </c>
      <c r="DP41" s="410">
        <f t="shared" si="227"/>
        <v>148.28333333333333</v>
      </c>
      <c r="DQ41" s="410">
        <f t="shared" si="228"/>
        <v>148.28333333333333</v>
      </c>
      <c r="DR41" s="134">
        <f t="shared" si="229"/>
        <v>148.28333333333333</v>
      </c>
    </row>
    <row r="42" spans="1:123" s="713" customFormat="1">
      <c r="A42" s="417">
        <f t="shared" si="231"/>
        <v>12</v>
      </c>
      <c r="B42" s="627" t="str">
        <f t="shared" si="173"/>
        <v>80 CEI</v>
      </c>
      <c r="C42" s="360"/>
      <c r="D42" s="361" t="s">
        <v>274</v>
      </c>
      <c r="E42" s="362" t="s">
        <v>1283</v>
      </c>
      <c r="F42" s="372"/>
      <c r="G42" s="712"/>
      <c r="H42" s="712"/>
      <c r="I42" s="712"/>
      <c r="J42" s="712"/>
      <c r="K42" s="712"/>
      <c r="L42" s="712"/>
      <c r="M42" s="712"/>
      <c r="N42" s="712"/>
      <c r="O42" s="712"/>
      <c r="P42" s="712"/>
      <c r="Q42" s="712"/>
      <c r="R42" s="712"/>
      <c r="S42" s="712"/>
      <c r="T42" s="712"/>
      <c r="U42" s="712"/>
      <c r="V42" s="712"/>
      <c r="W42" s="336">
        <v>0.35416666666666669</v>
      </c>
      <c r="X42" s="337" t="str">
        <f t="shared" si="174"/>
        <v/>
      </c>
      <c r="Y42" s="337" t="str">
        <f t="shared" si="175"/>
        <v/>
      </c>
      <c r="Z42" s="337" t="str">
        <f t="shared" si="176"/>
        <v/>
      </c>
      <c r="AA42" s="779"/>
      <c r="AB42" s="339"/>
      <c r="AC42" s="337"/>
      <c r="AD42" s="337"/>
      <c r="AE42" s="337"/>
      <c r="AF42" s="780"/>
      <c r="AG42" s="339"/>
      <c r="AH42" s="340"/>
      <c r="AI42" s="340"/>
      <c r="AJ42" s="340"/>
      <c r="AK42" s="341"/>
      <c r="AL42" s="341"/>
      <c r="AM42" s="342"/>
      <c r="AN42" s="47"/>
      <c r="AO42" s="47"/>
      <c r="AP42" s="47"/>
      <c r="AQ42" s="701"/>
      <c r="AR42" s="49"/>
      <c r="AS42" s="47"/>
      <c r="AT42" s="47"/>
      <c r="AU42" s="47"/>
      <c r="AV42" s="701"/>
      <c r="AW42" s="49"/>
      <c r="AX42" s="666"/>
      <c r="AY42" s="723"/>
      <c r="AZ42" s="665"/>
      <c r="BA42" s="52"/>
      <c r="BB42" s="52"/>
      <c r="BC42" s="682"/>
      <c r="BD42" s="682"/>
      <c r="BE42" s="682"/>
      <c r="BF42" s="682"/>
      <c r="BG42" s="682"/>
      <c r="BH42" s="682"/>
      <c r="BI42" s="682"/>
      <c r="BJ42" s="682"/>
      <c r="BK42" s="682"/>
      <c r="BL42" s="314"/>
      <c r="BM42" s="682"/>
      <c r="BN42" s="682"/>
      <c r="BO42" s="682"/>
      <c r="BP42" s="682"/>
      <c r="BQ42" s="682"/>
      <c r="BR42" s="682"/>
      <c r="BS42" s="682"/>
      <c r="BT42" s="682"/>
      <c r="BU42" s="682"/>
      <c r="BV42" s="682"/>
      <c r="BW42" s="682"/>
      <c r="BX42" s="682"/>
      <c r="BY42" s="682"/>
      <c r="BZ42" s="682"/>
      <c r="CA42" s="682"/>
      <c r="CB42" s="682"/>
      <c r="CC42" s="682"/>
      <c r="CD42" s="682"/>
      <c r="CE42" s="682"/>
      <c r="CF42" s="682"/>
      <c r="CG42" s="682"/>
      <c r="CH42" s="682"/>
      <c r="CI42" s="108"/>
      <c r="CJ42" s="47"/>
      <c r="CK42" s="47"/>
      <c r="CL42" s="47"/>
      <c r="CM42" s="701"/>
      <c r="CN42" s="49"/>
      <c r="CO42" s="47"/>
      <c r="CP42" s="47"/>
      <c r="CQ42" s="47"/>
      <c r="CR42" s="701"/>
      <c r="CS42" s="49"/>
      <c r="CT42" s="665"/>
      <c r="CU42" s="667"/>
      <c r="CV42" s="665"/>
      <c r="CW42" s="52"/>
      <c r="CX42" s="52"/>
      <c r="CY42" s="58"/>
      <c r="CZ42" s="406"/>
      <c r="DA42" s="347"/>
      <c r="DB42" s="407"/>
      <c r="DC42" s="407"/>
      <c r="DD42" s="349"/>
      <c r="DE42" s="401"/>
      <c r="DF42" s="408"/>
      <c r="DG42" s="408"/>
      <c r="DH42" s="409"/>
      <c r="DI42" s="409"/>
      <c r="DJ42" s="410"/>
      <c r="DK42" s="410"/>
      <c r="DL42" s="410"/>
      <c r="DM42" s="410"/>
      <c r="DN42" s="410"/>
      <c r="DO42" s="410"/>
      <c r="DP42" s="410"/>
      <c r="DQ42" s="410"/>
      <c r="DR42" s="411"/>
      <c r="DS42" s="704"/>
    </row>
    <row r="43" spans="1:123" s="713" customFormat="1">
      <c r="A43" s="417">
        <f t="shared" si="231"/>
        <v>13</v>
      </c>
      <c r="B43" s="627" t="str">
        <f t="shared" si="173"/>
        <v>80 CEI</v>
      </c>
      <c r="C43" s="370"/>
      <c r="D43" s="361" t="s">
        <v>1179</v>
      </c>
      <c r="E43" s="371" t="s">
        <v>1180</v>
      </c>
      <c r="F43" s="372"/>
      <c r="G43" s="712"/>
      <c r="H43" s="712"/>
      <c r="I43" s="712"/>
      <c r="J43" s="712"/>
      <c r="K43" s="712"/>
      <c r="L43" s="712"/>
      <c r="M43" s="712"/>
      <c r="N43" s="712"/>
      <c r="O43" s="712"/>
      <c r="P43" s="712"/>
      <c r="Q43" s="712"/>
      <c r="R43" s="712"/>
      <c r="S43" s="712"/>
      <c r="T43" s="712"/>
      <c r="U43" s="712"/>
      <c r="V43" s="712"/>
      <c r="W43" s="336">
        <v>0.35416666666666669</v>
      </c>
      <c r="X43" s="337" t="str">
        <f t="shared" si="174"/>
        <v/>
      </c>
      <c r="Y43" s="337" t="str">
        <f t="shared" si="175"/>
        <v/>
      </c>
      <c r="Z43" s="337" t="str">
        <f t="shared" si="176"/>
        <v/>
      </c>
      <c r="AA43" s="779"/>
      <c r="AB43" s="339"/>
      <c r="AC43" s="337"/>
      <c r="AD43" s="337"/>
      <c r="AE43" s="337"/>
      <c r="AF43" s="780"/>
      <c r="AG43" s="339"/>
      <c r="AH43" s="340"/>
      <c r="AI43" s="340"/>
      <c r="AJ43" s="340"/>
      <c r="AK43" s="341"/>
      <c r="AL43" s="341"/>
      <c r="AM43" s="342"/>
      <c r="AN43" s="47"/>
      <c r="AO43" s="47"/>
      <c r="AP43" s="47"/>
      <c r="AQ43" s="701"/>
      <c r="AR43" s="49"/>
      <c r="AS43" s="47"/>
      <c r="AT43" s="47"/>
      <c r="AU43" s="47"/>
      <c r="AV43" s="701"/>
      <c r="AW43" s="49"/>
      <c r="AX43" s="666"/>
      <c r="AY43" s="723"/>
      <c r="AZ43" s="665"/>
      <c r="BA43" s="52"/>
      <c r="BB43" s="52"/>
      <c r="BC43" s="682"/>
      <c r="BD43" s="682"/>
      <c r="BE43" s="682"/>
      <c r="BF43" s="682"/>
      <c r="BG43" s="682"/>
      <c r="BH43" s="682"/>
      <c r="BI43" s="682"/>
      <c r="BJ43" s="682"/>
      <c r="BK43" s="682"/>
      <c r="BL43" s="314"/>
      <c r="BM43" s="682"/>
      <c r="BN43" s="682"/>
      <c r="BO43" s="682"/>
      <c r="BP43" s="682"/>
      <c r="BQ43" s="682"/>
      <c r="BR43" s="682"/>
      <c r="BS43" s="682"/>
      <c r="BT43" s="682"/>
      <c r="BU43" s="682"/>
      <c r="BV43" s="682"/>
      <c r="BW43" s="682"/>
      <c r="BX43" s="682"/>
      <c r="BY43" s="682"/>
      <c r="BZ43" s="682"/>
      <c r="CA43" s="682"/>
      <c r="CB43" s="682"/>
      <c r="CC43" s="682"/>
      <c r="CD43" s="682"/>
      <c r="CE43" s="682"/>
      <c r="CF43" s="682"/>
      <c r="CG43" s="682"/>
      <c r="CH43" s="682"/>
      <c r="CI43" s="108"/>
      <c r="CJ43" s="47"/>
      <c r="CK43" s="47"/>
      <c r="CL43" s="47"/>
      <c r="CM43" s="701"/>
      <c r="CN43" s="49"/>
      <c r="CO43" s="47"/>
      <c r="CP43" s="47"/>
      <c r="CQ43" s="47"/>
      <c r="CR43" s="701"/>
      <c r="CS43" s="49"/>
      <c r="CT43" s="665"/>
      <c r="CU43" s="667"/>
      <c r="CV43" s="665"/>
      <c r="CW43" s="52"/>
      <c r="CX43" s="52"/>
      <c r="CY43" s="58"/>
      <c r="CZ43" s="406"/>
      <c r="DA43" s="347"/>
      <c r="DB43" s="407"/>
      <c r="DC43" s="407"/>
      <c r="DD43" s="349"/>
      <c r="DE43" s="401"/>
      <c r="DF43" s="408"/>
      <c r="DG43" s="408"/>
      <c r="DH43" s="409"/>
      <c r="DI43" s="409"/>
      <c r="DJ43" s="410"/>
      <c r="DK43" s="410"/>
      <c r="DL43" s="410"/>
      <c r="DM43" s="410"/>
      <c r="DN43" s="410"/>
      <c r="DO43" s="410"/>
      <c r="DP43" s="410"/>
      <c r="DQ43" s="410"/>
      <c r="DR43" s="411"/>
      <c r="DS43" s="704"/>
    </row>
    <row r="44" spans="1:123" s="713" customFormat="1">
      <c r="A44" s="417">
        <f t="shared" si="231"/>
        <v>14</v>
      </c>
      <c r="B44" s="627" t="str">
        <f t="shared" si="173"/>
        <v>80 CEI</v>
      </c>
      <c r="C44" s="370"/>
      <c r="D44" s="361" t="s">
        <v>154</v>
      </c>
      <c r="E44" s="371" t="s">
        <v>2061</v>
      </c>
      <c r="F44" s="372"/>
      <c r="G44" s="712"/>
      <c r="H44" s="712"/>
      <c r="I44" s="712"/>
      <c r="J44" s="712"/>
      <c r="K44" s="712"/>
      <c r="L44" s="712"/>
      <c r="M44" s="712"/>
      <c r="N44" s="712"/>
      <c r="O44" s="712"/>
      <c r="P44" s="712"/>
      <c r="Q44" s="712"/>
      <c r="R44" s="712"/>
      <c r="S44" s="712"/>
      <c r="T44" s="712"/>
      <c r="U44" s="712"/>
      <c r="V44" s="712"/>
      <c r="W44" s="336">
        <v>0.35416666666666702</v>
      </c>
      <c r="X44" s="337" t="str">
        <f t="shared" si="174"/>
        <v/>
      </c>
      <c r="Y44" s="337" t="str">
        <f t="shared" si="175"/>
        <v/>
      </c>
      <c r="Z44" s="337" t="str">
        <f t="shared" si="176"/>
        <v/>
      </c>
      <c r="AA44" s="779"/>
      <c r="AB44" s="339"/>
      <c r="AC44" s="337"/>
      <c r="AD44" s="337"/>
      <c r="AE44" s="337"/>
      <c r="AF44" s="780"/>
      <c r="AG44" s="339"/>
      <c r="AH44" s="340"/>
      <c r="AI44" s="340"/>
      <c r="AJ44" s="340"/>
      <c r="AK44" s="341"/>
      <c r="AL44" s="341"/>
      <c r="AM44" s="342"/>
      <c r="AN44" s="47"/>
      <c r="AO44" s="47"/>
      <c r="AP44" s="47"/>
      <c r="AQ44" s="701"/>
      <c r="AR44" s="49"/>
      <c r="AS44" s="47"/>
      <c r="AT44" s="47"/>
      <c r="AU44" s="47"/>
      <c r="AV44" s="701"/>
      <c r="AW44" s="49"/>
      <c r="AX44" s="666"/>
      <c r="AY44" s="723"/>
      <c r="AZ44" s="665"/>
      <c r="BA44" s="52"/>
      <c r="BB44" s="52"/>
      <c r="BC44" s="712"/>
      <c r="BD44" s="712"/>
      <c r="BE44" s="712"/>
      <c r="BF44" s="712"/>
      <c r="BG44" s="712"/>
      <c r="BH44" s="712"/>
      <c r="BI44" s="712"/>
      <c r="BJ44" s="712"/>
      <c r="BK44" s="712"/>
      <c r="BL44" s="724"/>
      <c r="BM44" s="712"/>
      <c r="BN44" s="712"/>
      <c r="BO44" s="712"/>
      <c r="BP44" s="712"/>
      <c r="BQ44" s="712"/>
      <c r="BR44" s="712"/>
      <c r="BS44" s="712"/>
      <c r="BT44" s="712"/>
      <c r="BU44" s="712"/>
      <c r="BV44" s="712"/>
      <c r="BW44" s="712"/>
      <c r="BX44" s="712"/>
      <c r="BY44" s="712"/>
      <c r="BZ44" s="712"/>
      <c r="CA44" s="712"/>
      <c r="CB44" s="712"/>
      <c r="CC44" s="712"/>
      <c r="CD44" s="712"/>
      <c r="CE44" s="712"/>
      <c r="CF44" s="712"/>
      <c r="CG44" s="712"/>
      <c r="CH44" s="712"/>
      <c r="CI44" s="108"/>
      <c r="CJ44" s="47"/>
      <c r="CK44" s="47"/>
      <c r="CL44" s="47"/>
      <c r="CM44" s="701"/>
      <c r="CN44" s="49"/>
      <c r="CO44" s="47"/>
      <c r="CP44" s="47"/>
      <c r="CQ44" s="47"/>
      <c r="CR44" s="701"/>
      <c r="CS44" s="49"/>
      <c r="CT44" s="665"/>
      <c r="CU44" s="667"/>
      <c r="CV44" s="665"/>
      <c r="CW44" s="52"/>
      <c r="CX44" s="52"/>
      <c r="CY44" s="58"/>
      <c r="CZ44" s="406"/>
      <c r="DA44" s="347"/>
      <c r="DB44" s="407"/>
      <c r="DC44" s="407"/>
      <c r="DD44" s="349"/>
      <c r="DE44" s="401"/>
      <c r="DF44" s="408"/>
      <c r="DG44" s="408"/>
      <c r="DH44" s="409"/>
      <c r="DI44" s="409"/>
      <c r="DJ44" s="410"/>
      <c r="DK44" s="410"/>
      <c r="DL44" s="410"/>
      <c r="DM44" s="410"/>
      <c r="DN44" s="410"/>
      <c r="DO44" s="410"/>
      <c r="DP44" s="410"/>
      <c r="DQ44" s="410"/>
      <c r="DR44" s="411"/>
    </row>
    <row r="45" spans="1:123" s="713" customFormat="1">
      <c r="A45" s="417">
        <f t="shared" si="231"/>
        <v>15</v>
      </c>
      <c r="B45" s="627" t="str">
        <f t="shared" si="173"/>
        <v>80 CEI</v>
      </c>
      <c r="C45" s="360"/>
      <c r="D45" s="361" t="s">
        <v>2068</v>
      </c>
      <c r="E45" s="362" t="s">
        <v>2069</v>
      </c>
      <c r="F45" s="37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2"/>
      <c r="T45" s="712"/>
      <c r="U45" s="712"/>
      <c r="V45" s="712"/>
      <c r="W45" s="336">
        <v>0.35416666666666702</v>
      </c>
      <c r="X45" s="337" t="str">
        <f t="shared" si="174"/>
        <v/>
      </c>
      <c r="Y45" s="337" t="str">
        <f t="shared" si="175"/>
        <v/>
      </c>
      <c r="Z45" s="337" t="str">
        <f t="shared" si="176"/>
        <v/>
      </c>
      <c r="AA45" s="779"/>
      <c r="AB45" s="339"/>
      <c r="AC45" s="337"/>
      <c r="AD45" s="337"/>
      <c r="AE45" s="337"/>
      <c r="AF45" s="780"/>
      <c r="AG45" s="339"/>
      <c r="AH45" s="340"/>
      <c r="AI45" s="340"/>
      <c r="AJ45" s="340"/>
      <c r="AK45" s="341"/>
      <c r="AL45" s="341"/>
      <c r="AM45" s="342"/>
      <c r="AN45" s="47"/>
      <c r="AO45" s="47"/>
      <c r="AP45" s="47"/>
      <c r="AQ45" s="701"/>
      <c r="AR45" s="49"/>
      <c r="AS45" s="47"/>
      <c r="AT45" s="47"/>
      <c r="AU45" s="47"/>
      <c r="AV45" s="701"/>
      <c r="AW45" s="49"/>
      <c r="AX45" s="666"/>
      <c r="AY45" s="723"/>
      <c r="AZ45" s="665"/>
      <c r="BA45" s="52"/>
      <c r="BB45" s="52"/>
      <c r="BC45" s="150"/>
      <c r="BD45" s="682"/>
      <c r="BE45" s="682"/>
      <c r="BF45" s="682"/>
      <c r="BG45" s="682"/>
      <c r="BH45" s="682"/>
      <c r="BI45" s="682"/>
      <c r="BJ45" s="682"/>
      <c r="BK45" s="682"/>
      <c r="BL45" s="314"/>
      <c r="BM45" s="682"/>
      <c r="BN45" s="682"/>
      <c r="BO45" s="682"/>
      <c r="BP45" s="682"/>
      <c r="BQ45" s="682"/>
      <c r="BR45" s="682"/>
      <c r="BS45" s="682"/>
      <c r="BT45" s="682"/>
      <c r="BU45" s="682"/>
      <c r="BV45" s="682"/>
      <c r="BW45" s="682"/>
      <c r="BX45" s="682"/>
      <c r="BY45" s="682"/>
      <c r="BZ45" s="682"/>
      <c r="CA45" s="682"/>
      <c r="CB45" s="682"/>
      <c r="CC45" s="682"/>
      <c r="CD45" s="682"/>
      <c r="CE45" s="682"/>
      <c r="CF45" s="682"/>
      <c r="CG45" s="682"/>
      <c r="CH45" s="682"/>
      <c r="CI45" s="108"/>
      <c r="CJ45" s="47"/>
      <c r="CK45" s="47"/>
      <c r="CL45" s="47"/>
      <c r="CM45" s="701"/>
      <c r="CN45" s="49"/>
      <c r="CO45" s="47"/>
      <c r="CP45" s="47"/>
      <c r="CQ45" s="47"/>
      <c r="CR45" s="701"/>
      <c r="CS45" s="49"/>
      <c r="CT45" s="665"/>
      <c r="CU45" s="667"/>
      <c r="CV45" s="665"/>
      <c r="CW45" s="52"/>
      <c r="CX45" s="52"/>
      <c r="CY45" s="58"/>
      <c r="CZ45" s="406"/>
      <c r="DA45" s="347"/>
      <c r="DB45" s="407"/>
      <c r="DC45" s="407"/>
      <c r="DD45" s="349"/>
      <c r="DE45" s="401"/>
      <c r="DF45" s="408"/>
      <c r="DG45" s="408"/>
      <c r="DH45" s="409"/>
      <c r="DI45" s="409"/>
      <c r="DJ45" s="410"/>
      <c r="DK45" s="410"/>
      <c r="DL45" s="410"/>
      <c r="DM45" s="410"/>
      <c r="DN45" s="410"/>
      <c r="DO45" s="410"/>
      <c r="DP45" s="410"/>
      <c r="DQ45" s="410"/>
      <c r="DR45" s="411"/>
    </row>
    <row r="46" spans="1:123" s="713" customFormat="1">
      <c r="A46" s="417">
        <f t="shared" si="231"/>
        <v>16</v>
      </c>
      <c r="B46" s="627" t="str">
        <f t="shared" si="173"/>
        <v>80 CEI</v>
      </c>
      <c r="C46" s="370">
        <v>400</v>
      </c>
      <c r="D46" s="361" t="s">
        <v>989</v>
      </c>
      <c r="E46" s="371" t="s">
        <v>2093</v>
      </c>
      <c r="F46" s="372" t="s">
        <v>2129</v>
      </c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2"/>
      <c r="T46" s="712"/>
      <c r="U46" s="712"/>
      <c r="V46" s="712"/>
      <c r="W46" s="336">
        <v>0.35416666666666702</v>
      </c>
      <c r="X46" s="337" t="str">
        <f t="shared" si="174"/>
        <v>10</v>
      </c>
      <c r="Y46" s="337" t="str">
        <f t="shared" si="175"/>
        <v>33</v>
      </c>
      <c r="Z46" s="337" t="str">
        <f t="shared" si="176"/>
        <v>05</v>
      </c>
      <c r="AA46" s="779" t="s">
        <v>2214</v>
      </c>
      <c r="AB46" s="339" t="str">
        <f t="shared" si="177"/>
        <v>10:33:05</v>
      </c>
      <c r="AC46" s="337" t="str">
        <f t="shared" si="178"/>
        <v>10</v>
      </c>
      <c r="AD46" s="337" t="str">
        <f t="shared" si="179"/>
        <v>36</v>
      </c>
      <c r="AE46" s="337" t="str">
        <f t="shared" si="180"/>
        <v>23</v>
      </c>
      <c r="AF46" s="780" t="s">
        <v>2215</v>
      </c>
      <c r="AG46" s="339" t="str">
        <f t="shared" si="181"/>
        <v>10:36:23</v>
      </c>
      <c r="AH46" s="340">
        <f t="shared" si="182"/>
        <v>8.5474537037036669E-2</v>
      </c>
      <c r="AI46" s="340">
        <f t="shared" si="183"/>
        <v>2.2916666666666918E-3</v>
      </c>
      <c r="AJ46" s="340">
        <f t="shared" si="184"/>
        <v>8.776620370370336E-2</v>
      </c>
      <c r="AK46" s="341">
        <f t="shared" si="185"/>
        <v>14.624238320920785</v>
      </c>
      <c r="AL46" s="341">
        <f t="shared" si="186"/>
        <v>14.242384280627718</v>
      </c>
      <c r="AM46" s="342">
        <f t="shared" si="187"/>
        <v>0.46276620370370369</v>
      </c>
      <c r="AN46" s="47" t="str">
        <f t="shared" si="188"/>
        <v/>
      </c>
      <c r="AO46" s="47" t="str">
        <f t="shared" si="189"/>
        <v/>
      </c>
      <c r="AP46" s="47" t="str">
        <f t="shared" si="190"/>
        <v/>
      </c>
      <c r="AQ46" s="701"/>
      <c r="AR46" s="49"/>
      <c r="AS46" s="47"/>
      <c r="AT46" s="47"/>
      <c r="AU46" s="47"/>
      <c r="AV46" s="701"/>
      <c r="AW46" s="49"/>
      <c r="AX46" s="666"/>
      <c r="AY46" s="723"/>
      <c r="AZ46" s="665"/>
      <c r="BA46" s="52"/>
      <c r="BB46" s="52"/>
      <c r="BC46" s="150"/>
      <c r="BD46" s="682"/>
      <c r="BE46" s="682"/>
      <c r="BF46" s="682"/>
      <c r="BG46" s="682"/>
      <c r="BH46" s="682"/>
      <c r="BI46" s="682"/>
      <c r="BJ46" s="682"/>
      <c r="BK46" s="682"/>
      <c r="BL46" s="314"/>
      <c r="BM46" s="682"/>
      <c r="BN46" s="682"/>
      <c r="BO46" s="682"/>
      <c r="BP46" s="682"/>
      <c r="BQ46" s="682"/>
      <c r="BR46" s="682"/>
      <c r="BS46" s="682"/>
      <c r="BT46" s="682"/>
      <c r="BU46" s="682"/>
      <c r="BV46" s="682"/>
      <c r="BW46" s="682"/>
      <c r="BX46" s="682"/>
      <c r="BY46" s="682"/>
      <c r="BZ46" s="682"/>
      <c r="CA46" s="682"/>
      <c r="CB46" s="682"/>
      <c r="CC46" s="682"/>
      <c r="CD46" s="682"/>
      <c r="CE46" s="682"/>
      <c r="CF46" s="682"/>
      <c r="CG46" s="682"/>
      <c r="CH46" s="682"/>
      <c r="CI46" s="108"/>
      <c r="CJ46" s="47"/>
      <c r="CK46" s="47"/>
      <c r="CL46" s="47"/>
      <c r="CM46" s="701"/>
      <c r="CN46" s="49"/>
      <c r="CO46" s="47"/>
      <c r="CP46" s="47"/>
      <c r="CQ46" s="47"/>
      <c r="CR46" s="701"/>
      <c r="CS46" s="49"/>
      <c r="CT46" s="665"/>
      <c r="CU46" s="667"/>
      <c r="CV46" s="665"/>
      <c r="CW46" s="52"/>
      <c r="CX46" s="52"/>
      <c r="CY46" s="58"/>
      <c r="CZ46" s="406"/>
      <c r="DA46" s="347"/>
      <c r="DB46" s="407"/>
      <c r="DC46" s="407"/>
      <c r="DD46" s="349"/>
      <c r="DE46" s="401"/>
      <c r="DF46" s="408"/>
      <c r="DG46" s="408"/>
      <c r="DH46" s="409"/>
      <c r="DI46" s="409"/>
      <c r="DJ46" s="410"/>
      <c r="DK46" s="410"/>
      <c r="DL46" s="410"/>
      <c r="DM46" s="410"/>
      <c r="DN46" s="410"/>
      <c r="DO46" s="410"/>
      <c r="DP46" s="410"/>
      <c r="DQ46" s="410"/>
      <c r="DR46" s="411"/>
    </row>
    <row r="47" spans="1:123">
      <c r="A47" s="99" t="s">
        <v>7</v>
      </c>
      <c r="B47" s="99">
        <v>80</v>
      </c>
      <c r="C47" s="564" t="s">
        <v>58</v>
      </c>
      <c r="D47" s="521"/>
      <c r="E47" s="521"/>
      <c r="F47" s="522"/>
      <c r="G47" s="717"/>
      <c r="H47" s="717"/>
      <c r="I47" s="717"/>
      <c r="J47" s="717"/>
      <c r="K47" s="717"/>
      <c r="L47" s="717"/>
      <c r="M47" s="717"/>
      <c r="N47" s="717"/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  <c r="AA47" s="717"/>
      <c r="AB47" s="717"/>
      <c r="AC47" s="717"/>
      <c r="AD47" s="717"/>
      <c r="AE47" s="717"/>
      <c r="AF47" s="717"/>
      <c r="AG47" s="717"/>
      <c r="AH47" s="717"/>
      <c r="AI47" s="717"/>
      <c r="AJ47" s="717"/>
      <c r="AK47" s="718"/>
      <c r="AL47" s="718"/>
      <c r="AM47" s="718"/>
      <c r="AN47" s="718"/>
      <c r="AO47" s="718"/>
      <c r="AP47" s="718"/>
      <c r="AQ47" s="718"/>
      <c r="AR47" s="717"/>
      <c r="AS47" s="717"/>
      <c r="AT47" s="717"/>
      <c r="AU47" s="717"/>
      <c r="AV47" s="717"/>
      <c r="AW47" s="717"/>
      <c r="AX47" s="717"/>
      <c r="AY47" s="717"/>
      <c r="AZ47" s="717"/>
      <c r="BA47" s="717"/>
      <c r="BB47" s="717"/>
      <c r="BC47" s="717"/>
      <c r="BD47" s="717"/>
      <c r="BE47" s="717"/>
      <c r="BF47" s="717"/>
      <c r="BG47" s="717"/>
      <c r="BH47" s="717"/>
      <c r="BI47" s="717"/>
      <c r="BJ47" s="717"/>
      <c r="BK47" s="717"/>
      <c r="BL47" s="719"/>
      <c r="BM47" s="717"/>
      <c r="BN47" s="717"/>
      <c r="BO47" s="717"/>
      <c r="BP47" s="717"/>
      <c r="BQ47" s="717"/>
      <c r="BR47" s="717"/>
      <c r="BS47" s="717"/>
      <c r="BT47" s="717"/>
      <c r="BU47" s="717"/>
      <c r="BV47" s="717"/>
      <c r="BW47" s="717"/>
      <c r="BX47" s="717"/>
      <c r="BY47" s="717"/>
      <c r="BZ47" s="717"/>
      <c r="CA47" s="717"/>
      <c r="CB47" s="717"/>
      <c r="CC47" s="717"/>
      <c r="CD47" s="717"/>
      <c r="CE47" s="717"/>
      <c r="CF47" s="717"/>
      <c r="CG47" s="717"/>
      <c r="CH47" s="717"/>
      <c r="CI47" s="717"/>
      <c r="CJ47" s="717"/>
      <c r="CK47" s="717"/>
      <c r="CL47" s="717"/>
      <c r="CM47" s="717"/>
      <c r="CN47" s="717"/>
      <c r="CO47" s="717"/>
      <c r="CP47" s="717"/>
      <c r="CQ47" s="717"/>
      <c r="CR47" s="717"/>
      <c r="CS47" s="717"/>
      <c r="CT47" s="717"/>
      <c r="CU47" s="720"/>
      <c r="CV47" s="717"/>
      <c r="CW47" s="717"/>
      <c r="CX47" s="717"/>
      <c r="CY47" s="717"/>
      <c r="CZ47" s="718"/>
      <c r="DA47" s="717"/>
      <c r="DB47" s="717"/>
      <c r="DC47" s="99">
        <v>68</v>
      </c>
      <c r="DD47" s="717"/>
      <c r="DE47" s="100" t="s">
        <v>2046</v>
      </c>
      <c r="DF47" s="717"/>
      <c r="DG47" s="717"/>
      <c r="DH47" s="717"/>
      <c r="DI47" s="717"/>
      <c r="DJ47" s="717"/>
      <c r="DK47" s="717"/>
      <c r="DL47" s="717"/>
      <c r="DM47" s="717"/>
      <c r="DN47" s="717"/>
      <c r="DO47" s="717"/>
      <c r="DP47" s="717"/>
      <c r="DQ47" s="717"/>
      <c r="DR47" s="721"/>
    </row>
    <row r="48" spans="1:123" s="705" customFormat="1">
      <c r="A48" s="212">
        <v>1</v>
      </c>
      <c r="B48" s="101">
        <f>B47</f>
        <v>80</v>
      </c>
      <c r="C48" s="4" t="s">
        <v>2319</v>
      </c>
      <c r="D48" s="114" t="s">
        <v>2049</v>
      </c>
      <c r="E48" s="114" t="s">
        <v>1016</v>
      </c>
      <c r="F48" s="843" t="s">
        <v>2320</v>
      </c>
      <c r="G48" s="682"/>
      <c r="H48" s="682"/>
      <c r="I48" s="682"/>
      <c r="J48" s="682"/>
      <c r="K48" s="682"/>
      <c r="L48" s="682"/>
      <c r="M48" s="682"/>
      <c r="N48" s="682"/>
      <c r="O48" s="682"/>
      <c r="P48" s="682"/>
      <c r="Q48" s="682"/>
      <c r="R48" s="682"/>
      <c r="S48" s="682"/>
      <c r="T48" s="682"/>
      <c r="U48" s="682"/>
      <c r="V48" s="682"/>
      <c r="W48" s="46">
        <v>0.38541666666666669</v>
      </c>
      <c r="X48" s="47" t="str">
        <f t="shared" ref="X48:X51" si="233">LEFT(AA48,2)</f>
        <v/>
      </c>
      <c r="Y48" s="47" t="str">
        <f t="shared" ref="Y48:Y51" si="234">MID(AA48,3,2)</f>
        <v/>
      </c>
      <c r="Z48" s="47" t="str">
        <f t="shared" ref="Z48:Z51" si="235">RIGHT(AA48,2)</f>
        <v/>
      </c>
      <c r="AA48" s="722"/>
      <c r="AB48" s="771" t="s">
        <v>2360</v>
      </c>
      <c r="AC48" s="778" t="str">
        <f t="shared" ref="AC48:AC51" si="236">LEFT(AF48,2)</f>
        <v/>
      </c>
      <c r="AD48" s="778" t="str">
        <f t="shared" ref="AD48:AD51" si="237">MID(AF48,3,2)</f>
        <v/>
      </c>
      <c r="AE48" s="778" t="str">
        <f t="shared" ref="AE48:AE51" si="238">RIGHT(AF48,2)</f>
        <v/>
      </c>
      <c r="AF48" s="741"/>
      <c r="AG48" s="771" t="s">
        <v>2381</v>
      </c>
      <c r="AH48" s="50">
        <f t="shared" ref="AH48:AH51" si="239">AB48-W48</f>
        <v>5.5752314814814796E-2</v>
      </c>
      <c r="AI48" s="51">
        <f t="shared" ref="AI48:AI51" si="240">AG48-AB48</f>
        <v>5.2777777777778256E-3</v>
      </c>
      <c r="AJ48" s="50">
        <f t="shared" ref="AJ48:AJ51" si="241">AG48-AB48+AH48</f>
        <v>6.1030092592592622E-2</v>
      </c>
      <c r="AK48" s="52">
        <f t="shared" ref="AK48:AK51" si="242">$W$3/(MINUTE(AH48)/60+HOUR(AH48)+SECOND(AH48)/3600)</f>
        <v>22.420593730537679</v>
      </c>
      <c r="AL48" s="52">
        <f t="shared" ref="AL48:AL51" si="243">$W$3/(MINUTE(AJ48)/60+HOUR(AJ48)+SECOND(AJ48)/3600)</f>
        <v>20.481699222454012</v>
      </c>
      <c r="AM48" s="106">
        <f t="shared" ref="AM48:AM51" si="244">AG48+"0:30"</f>
        <v>0.46728009259259262</v>
      </c>
      <c r="AN48" s="47" t="str">
        <f t="shared" ref="AN48:AN51" si="245">LEFT(AQ48,2)</f>
        <v/>
      </c>
      <c r="AO48" s="47" t="str">
        <f t="shared" ref="AO48:AO51" si="246">MID(AQ48,3,2)</f>
        <v/>
      </c>
      <c r="AP48" s="47" t="str">
        <f t="shared" ref="AP48:AP51" si="247">RIGHT(AQ48,2)</f>
        <v/>
      </c>
      <c r="AQ48" s="701"/>
      <c r="AR48" s="783" t="s">
        <v>2402</v>
      </c>
      <c r="AS48" s="778" t="str">
        <f t="shared" ref="AS48:AS51" si="248">LEFT(AV48,2)</f>
        <v/>
      </c>
      <c r="AT48" s="778" t="str">
        <f t="shared" ref="AT48:AT51" si="249">MID(AV48,3,2)</f>
        <v/>
      </c>
      <c r="AU48" s="778" t="str">
        <f t="shared" ref="AU48:AU51" si="250">RIGHT(AV48,2)</f>
        <v/>
      </c>
      <c r="AV48" s="741"/>
      <c r="AW48" s="783" t="s">
        <v>2421</v>
      </c>
      <c r="AX48" s="665">
        <f t="shared" ref="AX48:AX51" si="251">AR48-AM48</f>
        <v>5.1886574074074043E-2</v>
      </c>
      <c r="AY48" s="723">
        <f t="shared" ref="AY48:AY51" si="252">AW48-AR48</f>
        <v>5.7407407407407129E-3</v>
      </c>
      <c r="AZ48" s="665">
        <f t="shared" ref="AZ48:AZ51" si="253">AW48-AR48+AX48</f>
        <v>5.7627314814814756E-2</v>
      </c>
      <c r="BA48" s="52">
        <f t="shared" ref="BA48:BA51" si="254">$AM$3/(MINUTE(AX48)/60+HOUR(AX48)+SECOND(AX48)/3600)</f>
        <v>24.091010484050855</v>
      </c>
      <c r="BB48" s="52">
        <f t="shared" ref="BB48:BB51" si="255">$AM$3/(MINUTE(AZ48)/60+HOUR(AZ48)+SECOND(AZ48)/3600)</f>
        <v>21.691102631050413</v>
      </c>
      <c r="BC48" s="682"/>
      <c r="BD48" s="682"/>
      <c r="BE48" s="682"/>
      <c r="BF48" s="682"/>
      <c r="BG48" s="682"/>
      <c r="BH48" s="682"/>
      <c r="BI48" s="682"/>
      <c r="BJ48" s="682"/>
      <c r="BK48" s="682"/>
      <c r="BL48" s="314"/>
      <c r="BM48" s="682"/>
      <c r="BN48" s="682"/>
      <c r="BO48" s="682"/>
      <c r="BP48" s="682"/>
      <c r="BQ48" s="682"/>
      <c r="BR48" s="682"/>
      <c r="BS48" s="682"/>
      <c r="BT48" s="682"/>
      <c r="BU48" s="682"/>
      <c r="BV48" s="682"/>
      <c r="BW48" s="682"/>
      <c r="BX48" s="682"/>
      <c r="BY48" s="682"/>
      <c r="BZ48" s="682"/>
      <c r="CA48" s="682"/>
      <c r="CB48" s="682"/>
      <c r="CC48" s="682"/>
      <c r="CD48" s="682"/>
      <c r="CE48" s="682"/>
      <c r="CF48" s="682"/>
      <c r="CG48" s="682"/>
      <c r="CH48" s="682"/>
      <c r="CI48" s="108">
        <f t="shared" ref="CI48:CI51" si="256">AW48+"00:40"</f>
        <v>0.55268518518518517</v>
      </c>
      <c r="CJ48" s="47" t="str">
        <f t="shared" ref="CJ48:CJ51" si="257">LEFT(CM48,2)</f>
        <v/>
      </c>
      <c r="CK48" s="47" t="str">
        <f t="shared" ref="CK48:CK51" si="258">MID(CM48,3,2)</f>
        <v/>
      </c>
      <c r="CL48" s="47" t="str">
        <f t="shared" ref="CL48:CL51" si="259">RIGHT(CM48,2)</f>
        <v/>
      </c>
      <c r="CM48" s="701"/>
      <c r="CN48" s="783" t="s">
        <v>2441</v>
      </c>
      <c r="CO48" s="778" t="str">
        <f t="shared" ref="CO48:CO51" si="260">LEFT(CR48,2)</f>
        <v/>
      </c>
      <c r="CP48" s="778" t="str">
        <f t="shared" ref="CP48:CP51" si="261">MID(CR48,3,2)</f>
        <v/>
      </c>
      <c r="CQ48" s="778" t="str">
        <f t="shared" ref="CQ48:CQ51" si="262">RIGHT(CR48,2)</f>
        <v/>
      </c>
      <c r="CR48" s="741"/>
      <c r="CS48" s="783" t="s">
        <v>2460</v>
      </c>
      <c r="CT48" s="665">
        <f t="shared" ref="CT48:CT51" si="263">CN48-CI48</f>
        <v>3.472222222222221E-2</v>
      </c>
      <c r="CU48" s="667">
        <f t="shared" ref="CU48:CU51" si="264">CS48-CN48</f>
        <v>7.7314814814815058E-3</v>
      </c>
      <c r="CV48" s="665">
        <f t="shared" ref="CV48:CV51" si="265">CS48-CN48+CT48</f>
        <v>4.2453703703703716E-2</v>
      </c>
      <c r="CW48" s="52">
        <f t="shared" ref="CW48:CW51" si="266">$CI$3/(MINUTE(CT48)/60+HOUR(CT48)+SECOND(CT48)/3600)</f>
        <v>24</v>
      </c>
      <c r="CX48" s="52">
        <f t="shared" ref="CX48:CX51" si="267">$CI$3/(MINUTE(CV48)/60+HOUR(CV48)+SECOND(CV48)/3600)</f>
        <v>19.629225736095968</v>
      </c>
      <c r="CY48" s="58"/>
      <c r="CZ48" s="59">
        <f>$DC$47/(MINUTE(DC48)/60+HOUR(DC48)+SECOND(DC48)/3600)</f>
        <v>18.472683368548143</v>
      </c>
      <c r="DA48" s="428">
        <f t="shared" ref="DA48:DA51" si="268">$DC$47/(MINUTE(DB48)/60+HOUR(DB48)+SECOND(DB48)/3600)</f>
        <v>19.902439024390244</v>
      </c>
      <c r="DB48" s="61">
        <f t="shared" ref="DB48:DB51" si="269">R48+AH48+AX48+BN48+CD48+CT48</f>
        <v>0.14236111111111105</v>
      </c>
      <c r="DC48" s="61">
        <f t="shared" ref="DC48:DC51" si="270">T48+AJ48+AZ48+BN48+CF48+CT48</f>
        <v>0.15337962962962959</v>
      </c>
      <c r="DD48" s="62"/>
      <c r="DE48" s="63">
        <v>80</v>
      </c>
      <c r="DF48" s="64">
        <f>MINUTE(DB48)/60+HOUR(DB48)+SECOND(DB48)/3600</f>
        <v>3.4166666666666665</v>
      </c>
      <c r="DG48" s="64">
        <f>MINUTE(DC48)/60+HOUR(DC48)+SECOND(DC48)/3600</f>
        <v>3.681111111111111</v>
      </c>
      <c r="DH48" s="16">
        <v>200</v>
      </c>
      <c r="DI48" s="16">
        <f>-(SECOND(CN48-$CN$48)/60+MINUTE(CN48-$CN$48)+HOUR(CN48-$CN$48)*60)</f>
        <v>0</v>
      </c>
      <c r="DJ48" s="65">
        <f>IF((DE48+DH48+DI48)&lt;DE48,DE48,DE48+DH48+DI48)</f>
        <v>280</v>
      </c>
      <c r="DK48" s="65">
        <f t="shared" ref="DK48:DK51" si="271">IF(CN48&gt;$DE$30,0,DJ48)</f>
        <v>280</v>
      </c>
      <c r="DL48" s="65">
        <f>IF((S48&gt;$DN$3),0,DK48)</f>
        <v>280</v>
      </c>
      <c r="DM48" s="65">
        <f>IF((AI48&gt;$DN$3),0,DK48)</f>
        <v>280</v>
      </c>
      <c r="DN48" s="65">
        <f>IF((AY48&gt;$DM$3),0,DK48)</f>
        <v>280</v>
      </c>
      <c r="DO48" s="65">
        <f>IF((BO48&gt;$DM$3),0,DK48)</f>
        <v>280</v>
      </c>
      <c r="DP48" s="65">
        <f>IF((CE48&gt;$DN$3),0,DK48)</f>
        <v>280</v>
      </c>
      <c r="DQ48" s="65">
        <f>IF((CU48&gt;$DM$3),0,DK48)</f>
        <v>280</v>
      </c>
      <c r="DR48" s="134">
        <f>DL48*DM48*DN48*DO48*DP48*DQ48/DL48/DM48/DN48/DP48/DQ48</f>
        <v>280</v>
      </c>
      <c r="DS48" s="704"/>
    </row>
    <row r="49" spans="1:123" s="713" customFormat="1">
      <c r="A49" s="212">
        <f>A48+1</f>
        <v>2</v>
      </c>
      <c r="B49" s="101">
        <f t="shared" ref="B49:B68" si="272">B48</f>
        <v>80</v>
      </c>
      <c r="C49" s="4" t="s">
        <v>2321</v>
      </c>
      <c r="D49" s="114" t="s">
        <v>2322</v>
      </c>
      <c r="E49" s="114" t="s">
        <v>419</v>
      </c>
      <c r="F49" s="843" t="s">
        <v>2320</v>
      </c>
      <c r="G49" s="682"/>
      <c r="H49" s="682"/>
      <c r="I49" s="682"/>
      <c r="J49" s="682"/>
      <c r="K49" s="682"/>
      <c r="L49" s="682"/>
      <c r="M49" s="682"/>
      <c r="N49" s="682"/>
      <c r="O49" s="682"/>
      <c r="P49" s="682"/>
      <c r="Q49" s="682"/>
      <c r="R49" s="682"/>
      <c r="S49" s="682"/>
      <c r="T49" s="682"/>
      <c r="U49" s="682"/>
      <c r="V49" s="682"/>
      <c r="W49" s="46">
        <v>0.38541666666666669</v>
      </c>
      <c r="X49" s="47" t="str">
        <f t="shared" si="233"/>
        <v/>
      </c>
      <c r="Y49" s="47" t="str">
        <f t="shared" si="234"/>
        <v/>
      </c>
      <c r="Z49" s="47" t="str">
        <f t="shared" si="235"/>
        <v/>
      </c>
      <c r="AA49" s="722"/>
      <c r="AB49" s="771" t="s">
        <v>2361</v>
      </c>
      <c r="AC49" s="778" t="str">
        <f t="shared" si="236"/>
        <v/>
      </c>
      <c r="AD49" s="778" t="str">
        <f t="shared" si="237"/>
        <v/>
      </c>
      <c r="AE49" s="778" t="str">
        <f t="shared" si="238"/>
        <v/>
      </c>
      <c r="AF49" s="741"/>
      <c r="AG49" s="771" t="s">
        <v>2382</v>
      </c>
      <c r="AH49" s="50">
        <f t="shared" si="239"/>
        <v>5.7638888888888851E-2</v>
      </c>
      <c r="AI49" s="51">
        <f t="shared" si="240"/>
        <v>1.9212962962962821E-3</v>
      </c>
      <c r="AJ49" s="50">
        <f t="shared" si="241"/>
        <v>5.9560185185185133E-2</v>
      </c>
      <c r="AK49" s="52">
        <f t="shared" si="242"/>
        <v>21.686746987951807</v>
      </c>
      <c r="AL49" s="52">
        <f t="shared" si="243"/>
        <v>20.98717450446949</v>
      </c>
      <c r="AM49" s="106">
        <f t="shared" si="244"/>
        <v>0.46581018518518513</v>
      </c>
      <c r="AN49" s="47" t="str">
        <f t="shared" si="245"/>
        <v/>
      </c>
      <c r="AO49" s="47" t="str">
        <f t="shared" si="246"/>
        <v/>
      </c>
      <c r="AP49" s="47" t="str">
        <f t="shared" si="247"/>
        <v/>
      </c>
      <c r="AQ49" s="701"/>
      <c r="AR49" s="783" t="s">
        <v>2403</v>
      </c>
      <c r="AS49" s="778" t="str">
        <f t="shared" si="248"/>
        <v/>
      </c>
      <c r="AT49" s="778" t="str">
        <f t="shared" si="249"/>
        <v/>
      </c>
      <c r="AU49" s="778" t="str">
        <f t="shared" si="250"/>
        <v/>
      </c>
      <c r="AV49" s="741"/>
      <c r="AW49" s="783" t="s">
        <v>2422</v>
      </c>
      <c r="AX49" s="666">
        <f t="shared" si="251"/>
        <v>5.6354166666666705E-2</v>
      </c>
      <c r="AY49" s="723">
        <f t="shared" si="252"/>
        <v>6.9444444444444198E-3</v>
      </c>
      <c r="AZ49" s="665">
        <f t="shared" si="253"/>
        <v>6.3298611111111125E-2</v>
      </c>
      <c r="BA49" s="52">
        <f t="shared" si="254"/>
        <v>22.181146025878004</v>
      </c>
      <c r="BB49" s="52">
        <f t="shared" si="255"/>
        <v>19.747668678003294</v>
      </c>
      <c r="BC49" s="682"/>
      <c r="BD49" s="682"/>
      <c r="BE49" s="682"/>
      <c r="BF49" s="682"/>
      <c r="BG49" s="682"/>
      <c r="BH49" s="682"/>
      <c r="BI49" s="682"/>
      <c r="BJ49" s="682"/>
      <c r="BK49" s="682"/>
      <c r="BL49" s="314"/>
      <c r="BM49" s="682"/>
      <c r="BN49" s="682"/>
      <c r="BO49" s="682"/>
      <c r="BP49" s="682"/>
      <c r="BQ49" s="682"/>
      <c r="BR49" s="682"/>
      <c r="BS49" s="682"/>
      <c r="BT49" s="682"/>
      <c r="BU49" s="682"/>
      <c r="BV49" s="682"/>
      <c r="BW49" s="682"/>
      <c r="BX49" s="682"/>
      <c r="BY49" s="682"/>
      <c r="BZ49" s="682"/>
      <c r="CA49" s="682"/>
      <c r="CB49" s="682"/>
      <c r="CC49" s="682"/>
      <c r="CD49" s="682"/>
      <c r="CE49" s="682"/>
      <c r="CF49" s="682"/>
      <c r="CG49" s="682"/>
      <c r="CH49" s="682"/>
      <c r="CI49" s="108">
        <f t="shared" si="256"/>
        <v>0.55688657407407405</v>
      </c>
      <c r="CJ49" s="47" t="str">
        <f t="shared" si="257"/>
        <v/>
      </c>
      <c r="CK49" s="47" t="str">
        <f t="shared" si="258"/>
        <v/>
      </c>
      <c r="CL49" s="47" t="str">
        <f t="shared" si="259"/>
        <v/>
      </c>
      <c r="CM49" s="701"/>
      <c r="CN49" s="783" t="s">
        <v>2442</v>
      </c>
      <c r="CO49" s="778" t="str">
        <f t="shared" si="260"/>
        <v/>
      </c>
      <c r="CP49" s="778" t="str">
        <f t="shared" si="261"/>
        <v/>
      </c>
      <c r="CQ49" s="778" t="str">
        <f t="shared" si="262"/>
        <v/>
      </c>
      <c r="CR49" s="741"/>
      <c r="CS49" s="783" t="s">
        <v>2461</v>
      </c>
      <c r="CT49" s="665">
        <f t="shared" si="263"/>
        <v>3.7685185185185266E-2</v>
      </c>
      <c r="CU49" s="667">
        <f t="shared" si="264"/>
        <v>1.040509259259248E-2</v>
      </c>
      <c r="CV49" s="665">
        <f t="shared" si="265"/>
        <v>4.8090277777777746E-2</v>
      </c>
      <c r="CW49" s="52">
        <f t="shared" si="266"/>
        <v>22.113022113022112</v>
      </c>
      <c r="CX49" s="52">
        <f t="shared" si="267"/>
        <v>17.328519855595669</v>
      </c>
      <c r="CY49" s="58"/>
      <c r="CZ49" s="59">
        <f t="shared" ref="CZ49:CZ51" si="273">$DC$47/(MINUTE(DC49)/60+HOUR(DC49)+SECOND(DC49)/3600)</f>
        <v>17.648331050392905</v>
      </c>
      <c r="DA49" s="428">
        <f t="shared" si="268"/>
        <v>18.679893170545594</v>
      </c>
      <c r="DB49" s="61">
        <f t="shared" si="269"/>
        <v>0.15167824074074082</v>
      </c>
      <c r="DC49" s="61">
        <f t="shared" si="270"/>
        <v>0.16054398148148152</v>
      </c>
      <c r="DD49" s="62"/>
      <c r="DE49" s="63">
        <v>80</v>
      </c>
      <c r="DF49" s="64">
        <f>MINUTE(DB49)/60+HOUR(DB49)+SECOND(DB49)/3600</f>
        <v>3.6402777777777779</v>
      </c>
      <c r="DG49" s="64">
        <f>MINUTE(DC49)/60+HOUR(DC49)+SECOND(DC49)/3600</f>
        <v>3.8530555555555557</v>
      </c>
      <c r="DH49" s="16">
        <f>DH48-5</f>
        <v>195</v>
      </c>
      <c r="DI49" s="16">
        <f t="shared" ref="DI49:DI51" si="274">-(SECOND(CN49-$CN$48)/60+MINUTE(CN49-$CN$48)+HOUR(CN49-$CN$48)*60)</f>
        <v>-10.316666666666666</v>
      </c>
      <c r="DJ49" s="65">
        <f>IF((DE49+DH49+DI49)&lt;DE49,DE49,DE49+DH49+DI49)</f>
        <v>264.68333333333334</v>
      </c>
      <c r="DK49" s="65">
        <f t="shared" si="271"/>
        <v>264.68333333333334</v>
      </c>
      <c r="DL49" s="65">
        <f>IF((S49&gt;$DN$3),0,DK49)</f>
        <v>264.68333333333334</v>
      </c>
      <c r="DM49" s="65">
        <f>IF((AI49&gt;$DN$3),0,DK49)</f>
        <v>264.68333333333334</v>
      </c>
      <c r="DN49" s="65">
        <f>IF((AY49&gt;$DM$3),0,DK49)</f>
        <v>264.68333333333334</v>
      </c>
      <c r="DO49" s="65">
        <f>IF((BO49&gt;$DM$3),0,DK49)</f>
        <v>264.68333333333334</v>
      </c>
      <c r="DP49" s="65">
        <f>IF((CE49&gt;$DN$3),0,DK49)</f>
        <v>264.68333333333334</v>
      </c>
      <c r="DQ49" s="65">
        <f>IF((CU49&gt;$DM$3),0,DK49)</f>
        <v>264.68333333333334</v>
      </c>
      <c r="DR49" s="134">
        <f>DL49*DM49*DN49*DO49*DP49*DQ49/DL49/DM49/DN49/DP49/DQ49</f>
        <v>264.68333333333334</v>
      </c>
    </row>
    <row r="50" spans="1:123" s="705" customFormat="1">
      <c r="A50" s="212">
        <f t="shared" ref="A50:A68" si="275">A49+1</f>
        <v>3</v>
      </c>
      <c r="B50" s="101">
        <f t="shared" si="272"/>
        <v>80</v>
      </c>
      <c r="C50" s="4" t="s">
        <v>2323</v>
      </c>
      <c r="D50" s="114" t="s">
        <v>278</v>
      </c>
      <c r="E50" s="114" t="s">
        <v>279</v>
      </c>
      <c r="F50" s="843" t="s">
        <v>2320</v>
      </c>
      <c r="G50" s="712"/>
      <c r="H50" s="712"/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46">
        <v>0.38541666666666702</v>
      </c>
      <c r="X50" s="47" t="str">
        <f t="shared" si="233"/>
        <v/>
      </c>
      <c r="Y50" s="47" t="str">
        <f t="shared" si="234"/>
        <v/>
      </c>
      <c r="Z50" s="47" t="str">
        <f t="shared" si="235"/>
        <v/>
      </c>
      <c r="AA50" s="722"/>
      <c r="AB50" s="771" t="s">
        <v>2362</v>
      </c>
      <c r="AC50" s="778" t="str">
        <f t="shared" si="236"/>
        <v/>
      </c>
      <c r="AD50" s="778" t="str">
        <f t="shared" si="237"/>
        <v/>
      </c>
      <c r="AE50" s="778" t="str">
        <f t="shared" si="238"/>
        <v/>
      </c>
      <c r="AF50" s="741"/>
      <c r="AG50" s="771" t="s">
        <v>2383</v>
      </c>
      <c r="AH50" s="50">
        <f t="shared" si="239"/>
        <v>5.5451388888888509E-2</v>
      </c>
      <c r="AI50" s="51">
        <f t="shared" si="240"/>
        <v>8.7152777777777524E-3</v>
      </c>
      <c r="AJ50" s="50">
        <f t="shared" si="241"/>
        <v>6.4166666666666261E-2</v>
      </c>
      <c r="AK50" s="52">
        <f t="shared" si="242"/>
        <v>22.542266750156543</v>
      </c>
      <c r="AL50" s="52">
        <f t="shared" si="243"/>
        <v>19.480519480519483</v>
      </c>
      <c r="AM50" s="106">
        <f t="shared" si="244"/>
        <v>0.47041666666666659</v>
      </c>
      <c r="AN50" s="47" t="str">
        <f t="shared" si="245"/>
        <v/>
      </c>
      <c r="AO50" s="47" t="str">
        <f t="shared" si="246"/>
        <v/>
      </c>
      <c r="AP50" s="47" t="str">
        <f t="shared" si="247"/>
        <v/>
      </c>
      <c r="AQ50" s="701"/>
      <c r="AR50" s="783" t="s">
        <v>2404</v>
      </c>
      <c r="AS50" s="778" t="str">
        <f t="shared" si="248"/>
        <v/>
      </c>
      <c r="AT50" s="778" t="str">
        <f t="shared" si="249"/>
        <v/>
      </c>
      <c r="AU50" s="778" t="str">
        <f t="shared" si="250"/>
        <v/>
      </c>
      <c r="AV50" s="741"/>
      <c r="AW50" s="783" t="s">
        <v>2423</v>
      </c>
      <c r="AX50" s="666">
        <f t="shared" si="251"/>
        <v>6.0138888888888964E-2</v>
      </c>
      <c r="AY50" s="723">
        <f t="shared" si="252"/>
        <v>6.2847222222222054E-3</v>
      </c>
      <c r="AZ50" s="665">
        <f t="shared" si="253"/>
        <v>6.6423611111111169E-2</v>
      </c>
      <c r="BA50" s="52">
        <f t="shared" si="254"/>
        <v>20.785219399538107</v>
      </c>
      <c r="BB50" s="52">
        <f t="shared" si="255"/>
        <v>18.818609513852586</v>
      </c>
      <c r="BC50" s="712"/>
      <c r="BD50" s="712"/>
      <c r="BE50" s="712"/>
      <c r="BF50" s="712"/>
      <c r="BG50" s="712"/>
      <c r="BH50" s="712"/>
      <c r="BI50" s="712"/>
      <c r="BJ50" s="712"/>
      <c r="BK50" s="712"/>
      <c r="BL50" s="724"/>
      <c r="BM50" s="712"/>
      <c r="BN50" s="712"/>
      <c r="BO50" s="712"/>
      <c r="BP50" s="712"/>
      <c r="BQ50" s="712"/>
      <c r="BR50" s="712"/>
      <c r="BS50" s="712"/>
      <c r="BT50" s="712"/>
      <c r="BU50" s="712"/>
      <c r="BV50" s="712"/>
      <c r="BW50" s="712"/>
      <c r="BX50" s="712"/>
      <c r="BY50" s="712"/>
      <c r="BZ50" s="712"/>
      <c r="CA50" s="712"/>
      <c r="CB50" s="712"/>
      <c r="CC50" s="712"/>
      <c r="CD50" s="712"/>
      <c r="CE50" s="712"/>
      <c r="CF50" s="712"/>
      <c r="CG50" s="712"/>
      <c r="CH50" s="712"/>
      <c r="CI50" s="108">
        <f t="shared" si="256"/>
        <v>0.56461805555555555</v>
      </c>
      <c r="CJ50" s="47" t="str">
        <f t="shared" si="257"/>
        <v/>
      </c>
      <c r="CK50" s="47" t="str">
        <f t="shared" si="258"/>
        <v/>
      </c>
      <c r="CL50" s="47" t="str">
        <f t="shared" si="259"/>
        <v/>
      </c>
      <c r="CM50" s="701"/>
      <c r="CN50" s="783" t="s">
        <v>2443</v>
      </c>
      <c r="CO50" s="778" t="str">
        <f t="shared" si="260"/>
        <v/>
      </c>
      <c r="CP50" s="778" t="str">
        <f t="shared" si="261"/>
        <v/>
      </c>
      <c r="CQ50" s="778" t="str">
        <f t="shared" si="262"/>
        <v/>
      </c>
      <c r="CR50" s="741"/>
      <c r="CS50" s="783" t="s">
        <v>2462</v>
      </c>
      <c r="CT50" s="665">
        <f t="shared" si="263"/>
        <v>3.6215277777777777E-2</v>
      </c>
      <c r="CU50" s="667">
        <f t="shared" si="264"/>
        <v>1.0324074074074097E-2</v>
      </c>
      <c r="CV50" s="665">
        <f t="shared" si="265"/>
        <v>4.6539351851851873E-2</v>
      </c>
      <c r="CW50" s="52">
        <f t="shared" si="266"/>
        <v>23.010546500479386</v>
      </c>
      <c r="CX50" s="52">
        <f t="shared" si="267"/>
        <v>17.905993533946777</v>
      </c>
      <c r="CY50" s="58"/>
      <c r="CZ50" s="59">
        <f t="shared" si="273"/>
        <v>16.985845129059118</v>
      </c>
      <c r="DA50" s="428">
        <f t="shared" si="268"/>
        <v>18.66422689844465</v>
      </c>
      <c r="DB50" s="61">
        <f t="shared" si="269"/>
        <v>0.15180555555555525</v>
      </c>
      <c r="DC50" s="61">
        <f t="shared" si="270"/>
        <v>0.16680555555555521</v>
      </c>
      <c r="DD50" s="62"/>
      <c r="DE50" s="63">
        <v>80</v>
      </c>
      <c r="DF50" s="64">
        <f t="shared" ref="DF50:DG51" si="276">MINUTE(DB50)/60+HOUR(DB50)+SECOND(DB50)/3600</f>
        <v>3.6433333333333331</v>
      </c>
      <c r="DG50" s="64">
        <f t="shared" si="276"/>
        <v>4.003333333333333</v>
      </c>
      <c r="DH50" s="16">
        <f t="shared" ref="DH50:DH65" si="277">DH49-5</f>
        <v>190</v>
      </c>
      <c r="DI50" s="16">
        <f t="shared" si="274"/>
        <v>-19.333333333333332</v>
      </c>
      <c r="DJ50" s="65">
        <f t="shared" ref="DJ50:DJ51" si="278">IF((DE50+DH50+DI50)&lt;DE50,DE50,DE50+DH50+DI50)</f>
        <v>250.66666666666666</v>
      </c>
      <c r="DK50" s="65">
        <f t="shared" si="271"/>
        <v>250.66666666666666</v>
      </c>
      <c r="DL50" s="65">
        <f t="shared" ref="DL50:DL51" si="279">IF((S50&gt;$DN$3),0,DK50)</f>
        <v>250.66666666666666</v>
      </c>
      <c r="DM50" s="65">
        <f t="shared" ref="DM50:DM51" si="280">IF((AI50&gt;$DN$3),0,DK50)</f>
        <v>250.66666666666666</v>
      </c>
      <c r="DN50" s="65">
        <f t="shared" ref="DN50:DN51" si="281">IF((AY50&gt;$DM$3),0,DK50)</f>
        <v>250.66666666666666</v>
      </c>
      <c r="DO50" s="65">
        <f t="shared" ref="DO50:DO51" si="282">IF((BO50&gt;$DM$3),0,DK50)</f>
        <v>250.66666666666666</v>
      </c>
      <c r="DP50" s="65">
        <f t="shared" ref="DP50:DP51" si="283">IF((CE50&gt;$DN$3),0,DK50)</f>
        <v>250.66666666666666</v>
      </c>
      <c r="DQ50" s="65">
        <f t="shared" ref="DQ50:DQ51" si="284">IF((CU50&gt;$DM$3),0,DK50)</f>
        <v>250.66666666666666</v>
      </c>
      <c r="DR50" s="134">
        <f t="shared" ref="DR50:DR51" si="285">DL50*DM50*DN50*DO50*DP50*DQ50/DL50/DM50/DN50/DP50/DQ50</f>
        <v>250.66666666666663</v>
      </c>
      <c r="DS50" s="704"/>
    </row>
    <row r="51" spans="1:123" s="713" customFormat="1">
      <c r="A51" s="212">
        <f t="shared" si="275"/>
        <v>4</v>
      </c>
      <c r="B51" s="101">
        <f t="shared" si="272"/>
        <v>80</v>
      </c>
      <c r="C51" s="4" t="s">
        <v>2324</v>
      </c>
      <c r="D51" s="114" t="s">
        <v>2325</v>
      </c>
      <c r="E51" s="114" t="s">
        <v>269</v>
      </c>
      <c r="F51" s="843" t="s">
        <v>2320</v>
      </c>
      <c r="G51" s="682"/>
      <c r="H51" s="682"/>
      <c r="I51" s="682"/>
      <c r="J51" s="682"/>
      <c r="K51" s="682"/>
      <c r="L51" s="682"/>
      <c r="M51" s="682"/>
      <c r="N51" s="682"/>
      <c r="O51" s="682"/>
      <c r="P51" s="682"/>
      <c r="Q51" s="682"/>
      <c r="R51" s="682"/>
      <c r="S51" s="682"/>
      <c r="T51" s="682"/>
      <c r="U51" s="682"/>
      <c r="V51" s="682"/>
      <c r="W51" s="46">
        <v>0.38541666666666702</v>
      </c>
      <c r="X51" s="47" t="str">
        <f t="shared" si="233"/>
        <v/>
      </c>
      <c r="Y51" s="47" t="str">
        <f t="shared" si="234"/>
        <v/>
      </c>
      <c r="Z51" s="47" t="str">
        <f t="shared" si="235"/>
        <v/>
      </c>
      <c r="AA51" s="722"/>
      <c r="AB51" s="771" t="s">
        <v>2363</v>
      </c>
      <c r="AC51" s="778" t="str">
        <f t="shared" si="236"/>
        <v/>
      </c>
      <c r="AD51" s="778" t="str">
        <f t="shared" si="237"/>
        <v/>
      </c>
      <c r="AE51" s="778" t="str">
        <f t="shared" si="238"/>
        <v/>
      </c>
      <c r="AF51" s="741"/>
      <c r="AG51" s="771" t="s">
        <v>2384</v>
      </c>
      <c r="AH51" s="50">
        <f t="shared" si="239"/>
        <v>5.7858796296295922E-2</v>
      </c>
      <c r="AI51" s="51">
        <f t="shared" si="240"/>
        <v>4.0625000000000244E-3</v>
      </c>
      <c r="AJ51" s="50">
        <f t="shared" si="241"/>
        <v>6.1921296296295947E-2</v>
      </c>
      <c r="AK51" s="52">
        <f t="shared" si="242"/>
        <v>21.604320864172838</v>
      </c>
      <c r="AL51" s="52">
        <f t="shared" si="243"/>
        <v>20.186915887850468</v>
      </c>
      <c r="AM51" s="106">
        <f t="shared" si="244"/>
        <v>0.46817129629629628</v>
      </c>
      <c r="AN51" s="47" t="str">
        <f t="shared" si="245"/>
        <v/>
      </c>
      <c r="AO51" s="47" t="str">
        <f t="shared" si="246"/>
        <v/>
      </c>
      <c r="AP51" s="47" t="str">
        <f t="shared" si="247"/>
        <v/>
      </c>
      <c r="AQ51" s="701"/>
      <c r="AR51" s="783" t="s">
        <v>2405</v>
      </c>
      <c r="AS51" s="778" t="str">
        <f t="shared" si="248"/>
        <v/>
      </c>
      <c r="AT51" s="778" t="str">
        <f t="shared" si="249"/>
        <v/>
      </c>
      <c r="AU51" s="778" t="str">
        <f t="shared" si="250"/>
        <v/>
      </c>
      <c r="AV51" s="741"/>
      <c r="AW51" s="783" t="s">
        <v>2424</v>
      </c>
      <c r="AX51" s="666">
        <f t="shared" si="251"/>
        <v>5.8842592592592613E-2</v>
      </c>
      <c r="AY51" s="723">
        <f t="shared" si="252"/>
        <v>2.6851851851851238E-3</v>
      </c>
      <c r="AZ51" s="665">
        <f t="shared" si="253"/>
        <v>6.1527777777777737E-2</v>
      </c>
      <c r="BA51" s="52">
        <f t="shared" si="254"/>
        <v>21.243115656963024</v>
      </c>
      <c r="BB51" s="52">
        <f t="shared" si="255"/>
        <v>20.316027088036115</v>
      </c>
      <c r="BC51" s="150"/>
      <c r="BD51" s="682"/>
      <c r="BE51" s="682"/>
      <c r="BF51" s="682"/>
      <c r="BG51" s="682"/>
      <c r="BH51" s="682"/>
      <c r="BI51" s="682"/>
      <c r="BJ51" s="682"/>
      <c r="BK51" s="682"/>
      <c r="BL51" s="314"/>
      <c r="BM51" s="682"/>
      <c r="BN51" s="682"/>
      <c r="BO51" s="682"/>
      <c r="BP51" s="682"/>
      <c r="BQ51" s="682"/>
      <c r="BR51" s="682"/>
      <c r="BS51" s="682"/>
      <c r="BT51" s="682"/>
      <c r="BU51" s="682"/>
      <c r="BV51" s="682"/>
      <c r="BW51" s="682"/>
      <c r="BX51" s="682"/>
      <c r="BY51" s="682"/>
      <c r="BZ51" s="682"/>
      <c r="CA51" s="682"/>
      <c r="CB51" s="682"/>
      <c r="CC51" s="682"/>
      <c r="CD51" s="682"/>
      <c r="CE51" s="682"/>
      <c r="CF51" s="682"/>
      <c r="CG51" s="682"/>
      <c r="CH51" s="682"/>
      <c r="CI51" s="108">
        <f t="shared" si="256"/>
        <v>0.55747685185185181</v>
      </c>
      <c r="CJ51" s="47" t="str">
        <f t="shared" si="257"/>
        <v/>
      </c>
      <c r="CK51" s="47" t="str">
        <f t="shared" si="258"/>
        <v/>
      </c>
      <c r="CL51" s="47" t="str">
        <f t="shared" si="259"/>
        <v/>
      </c>
      <c r="CM51" s="701"/>
      <c r="CN51" s="783" t="s">
        <v>2444</v>
      </c>
      <c r="CO51" s="778" t="str">
        <f t="shared" si="260"/>
        <v/>
      </c>
      <c r="CP51" s="778" t="str">
        <f t="shared" si="261"/>
        <v/>
      </c>
      <c r="CQ51" s="778" t="str">
        <f t="shared" si="262"/>
        <v/>
      </c>
      <c r="CR51" s="741"/>
      <c r="CS51" s="783" t="s">
        <v>2463</v>
      </c>
      <c r="CT51" s="665">
        <f t="shared" si="263"/>
        <v>4.3761574074074105E-2</v>
      </c>
      <c r="CU51" s="667">
        <f t="shared" si="264"/>
        <v>5.138888888888915E-3</v>
      </c>
      <c r="CV51" s="665">
        <f t="shared" si="265"/>
        <v>4.8900462962963021E-2</v>
      </c>
      <c r="CW51" s="52">
        <f t="shared" si="266"/>
        <v>19.042581327691085</v>
      </c>
      <c r="CX51" s="52">
        <f t="shared" si="267"/>
        <v>17.041420118343193</v>
      </c>
      <c r="CY51" s="58"/>
      <c r="CZ51" s="59">
        <f t="shared" si="273"/>
        <v>16.944694400221497</v>
      </c>
      <c r="DA51" s="428">
        <f t="shared" si="268"/>
        <v>17.657241777264858</v>
      </c>
      <c r="DB51" s="61">
        <f t="shared" si="269"/>
        <v>0.16046296296296264</v>
      </c>
      <c r="DC51" s="61">
        <f t="shared" si="270"/>
        <v>0.16721064814814779</v>
      </c>
      <c r="DD51" s="62"/>
      <c r="DE51" s="63">
        <v>80</v>
      </c>
      <c r="DF51" s="64">
        <f t="shared" si="276"/>
        <v>3.8511111111111114</v>
      </c>
      <c r="DG51" s="64">
        <f t="shared" si="276"/>
        <v>4.0130555555555558</v>
      </c>
      <c r="DH51" s="16">
        <f t="shared" si="277"/>
        <v>185</v>
      </c>
      <c r="DI51" s="16">
        <f t="shared" si="274"/>
        <v>-19.916666666666668</v>
      </c>
      <c r="DJ51" s="65">
        <f t="shared" si="278"/>
        <v>245.08333333333334</v>
      </c>
      <c r="DK51" s="65">
        <f t="shared" si="271"/>
        <v>245.08333333333334</v>
      </c>
      <c r="DL51" s="65">
        <f t="shared" si="279"/>
        <v>245.08333333333334</v>
      </c>
      <c r="DM51" s="65">
        <f t="shared" si="280"/>
        <v>245.08333333333334</v>
      </c>
      <c r="DN51" s="65">
        <f t="shared" si="281"/>
        <v>245.08333333333334</v>
      </c>
      <c r="DO51" s="65">
        <f t="shared" si="282"/>
        <v>245.08333333333334</v>
      </c>
      <c r="DP51" s="65">
        <f t="shared" si="283"/>
        <v>245.08333333333334</v>
      </c>
      <c r="DQ51" s="65">
        <f t="shared" si="284"/>
        <v>245.08333333333334</v>
      </c>
      <c r="DR51" s="134">
        <f t="shared" si="285"/>
        <v>245.08333333333334</v>
      </c>
    </row>
    <row r="52" spans="1:123" s="713" customFormat="1">
      <c r="A52" s="212">
        <f t="shared" si="275"/>
        <v>5</v>
      </c>
      <c r="B52" s="101">
        <f t="shared" si="272"/>
        <v>80</v>
      </c>
      <c r="C52" s="843" t="s">
        <v>2326</v>
      </c>
      <c r="D52" s="114" t="s">
        <v>2327</v>
      </c>
      <c r="E52" s="114" t="s">
        <v>398</v>
      </c>
      <c r="F52" s="843" t="s">
        <v>2320</v>
      </c>
      <c r="G52" s="712"/>
      <c r="H52" s="712"/>
      <c r="I52" s="712"/>
      <c r="J52" s="712"/>
      <c r="K52" s="712"/>
      <c r="L52" s="712"/>
      <c r="M52" s="712"/>
      <c r="N52" s="712"/>
      <c r="O52" s="712"/>
      <c r="P52" s="712"/>
      <c r="Q52" s="712"/>
      <c r="R52" s="712"/>
      <c r="S52" s="712"/>
      <c r="T52" s="712"/>
      <c r="U52" s="712"/>
      <c r="V52" s="712"/>
      <c r="W52" s="46">
        <v>0.38541666666666702</v>
      </c>
      <c r="X52" s="47" t="str">
        <f t="shared" ref="X52:X68" si="286">LEFT(AA52,2)</f>
        <v/>
      </c>
      <c r="Y52" s="47" t="str">
        <f t="shared" ref="Y52:Y68" si="287">MID(AA52,3,2)</f>
        <v/>
      </c>
      <c r="Z52" s="47" t="str">
        <f t="shared" ref="Z52:Z68" si="288">RIGHT(AA52,2)</f>
        <v/>
      </c>
      <c r="AA52" s="722"/>
      <c r="AB52" s="771" t="s">
        <v>2364</v>
      </c>
      <c r="AC52" s="778" t="str">
        <f t="shared" ref="AC52:AC68" si="289">LEFT(AF52,2)</f>
        <v/>
      </c>
      <c r="AD52" s="778" t="str">
        <f t="shared" ref="AD52:AD68" si="290">MID(AF52,3,2)</f>
        <v/>
      </c>
      <c r="AE52" s="778" t="str">
        <f t="shared" ref="AE52:AE68" si="291">RIGHT(AF52,2)</f>
        <v/>
      </c>
      <c r="AF52" s="741"/>
      <c r="AG52" s="771" t="s">
        <v>2385</v>
      </c>
      <c r="AH52" s="50">
        <f t="shared" ref="AH52:AH68" si="292">AB52-W52</f>
        <v>6.5821759259258872E-2</v>
      </c>
      <c r="AI52" s="51">
        <f t="shared" ref="AI52:AI68" si="293">AG52-AB52</f>
        <v>3.6226851851852149E-3</v>
      </c>
      <c r="AJ52" s="50">
        <f t="shared" ref="AJ52:AJ68" si="294">AG52-AB52+AH52</f>
        <v>6.9444444444444087E-2</v>
      </c>
      <c r="AK52" s="52">
        <f t="shared" ref="AK52:AK68" si="295">$W$3/(MINUTE(AH52)/60+HOUR(AH52)+SECOND(AH52)/3600)</f>
        <v>18.99068049938456</v>
      </c>
      <c r="AL52" s="52">
        <f t="shared" ref="AL52:AL68" si="296">$W$3/(MINUTE(AJ52)/60+HOUR(AJ52)+SECOND(AJ52)/3600)</f>
        <v>18</v>
      </c>
      <c r="AM52" s="106">
        <f t="shared" ref="AM52:AM68" si="297">AG52+"0:30"</f>
        <v>0.47569444444444442</v>
      </c>
      <c r="AN52" s="47" t="str">
        <f t="shared" ref="AN52:AN68" si="298">LEFT(AQ52,2)</f>
        <v/>
      </c>
      <c r="AO52" s="47" t="str">
        <f t="shared" ref="AO52:AO68" si="299">MID(AQ52,3,2)</f>
        <v/>
      </c>
      <c r="AP52" s="47" t="str">
        <f t="shared" ref="AP52:AP68" si="300">RIGHT(AQ52,2)</f>
        <v/>
      </c>
      <c r="AQ52" s="701"/>
      <c r="AR52" s="783" t="s">
        <v>2406</v>
      </c>
      <c r="AS52" s="778" t="str">
        <f t="shared" ref="AS52:AS68" si="301">LEFT(AV52,2)</f>
        <v/>
      </c>
      <c r="AT52" s="778" t="str">
        <f t="shared" ref="AT52:AT68" si="302">MID(AV52,3,2)</f>
        <v/>
      </c>
      <c r="AU52" s="778" t="str">
        <f t="shared" ref="AU52:AU68" si="303">RIGHT(AV52,2)</f>
        <v/>
      </c>
      <c r="AV52" s="741"/>
      <c r="AW52" s="783" t="s">
        <v>2425</v>
      </c>
      <c r="AX52" s="666">
        <f t="shared" ref="AX52:AX68" si="304">AR52-AM52</f>
        <v>6.120370370370376E-2</v>
      </c>
      <c r="AY52" s="723">
        <f t="shared" ref="AY52:AY68" si="305">AW52-AR52</f>
        <v>2.673611111111085E-3</v>
      </c>
      <c r="AZ52" s="665">
        <f t="shared" ref="AZ52:AZ68" si="306">AW52-AR52+AX52</f>
        <v>6.3877314814814845E-2</v>
      </c>
      <c r="BA52" s="52">
        <f t="shared" ref="BA52:BA68" si="307">$AM$3/(MINUTE(AX52)/60+HOUR(AX52)+SECOND(AX52)/3600)</f>
        <v>20.423600605143722</v>
      </c>
      <c r="BB52" s="52">
        <f t="shared" ref="BB52:BB68" si="308">$AM$3/(MINUTE(AZ52)/60+HOUR(AZ52)+SECOND(AZ52)/3600)</f>
        <v>19.568762456966844</v>
      </c>
      <c r="BC52" s="150"/>
      <c r="BD52" s="682"/>
      <c r="BE52" s="682"/>
      <c r="BF52" s="682"/>
      <c r="BG52" s="682"/>
      <c r="BH52" s="682"/>
      <c r="BI52" s="682"/>
      <c r="BJ52" s="682"/>
      <c r="BK52" s="682"/>
      <c r="BL52" s="314"/>
      <c r="BM52" s="682"/>
      <c r="BN52" s="682"/>
      <c r="BO52" s="682"/>
      <c r="BP52" s="682"/>
      <c r="BQ52" s="682"/>
      <c r="BR52" s="682"/>
      <c r="BS52" s="682"/>
      <c r="BT52" s="682"/>
      <c r="BU52" s="682"/>
      <c r="BV52" s="682"/>
      <c r="BW52" s="682"/>
      <c r="BX52" s="682"/>
      <c r="BY52" s="682"/>
      <c r="BZ52" s="682"/>
      <c r="CA52" s="682"/>
      <c r="CB52" s="682"/>
      <c r="CC52" s="682"/>
      <c r="CD52" s="682"/>
      <c r="CE52" s="682"/>
      <c r="CF52" s="682"/>
      <c r="CG52" s="682"/>
      <c r="CH52" s="682"/>
      <c r="CI52" s="108">
        <f t="shared" ref="CI52:CI68" si="309">AW52+"00:40"</f>
        <v>0.56734953703703705</v>
      </c>
      <c r="CJ52" s="47" t="str">
        <f t="shared" ref="CJ52:CJ68" si="310">LEFT(CM52,2)</f>
        <v/>
      </c>
      <c r="CK52" s="47" t="str">
        <f t="shared" ref="CK52:CK68" si="311">MID(CM52,3,2)</f>
        <v/>
      </c>
      <c r="CL52" s="47" t="str">
        <f t="shared" ref="CL52:CL68" si="312">RIGHT(CM52,2)</f>
        <v/>
      </c>
      <c r="CM52" s="701"/>
      <c r="CN52" s="783" t="s">
        <v>2445</v>
      </c>
      <c r="CO52" s="778" t="str">
        <f t="shared" ref="CO52:CO68" si="313">LEFT(CR52,2)</f>
        <v/>
      </c>
      <c r="CP52" s="778" t="str">
        <f t="shared" ref="CP52:CP68" si="314">MID(CR52,3,2)</f>
        <v/>
      </c>
      <c r="CQ52" s="778" t="str">
        <f t="shared" ref="CQ52:CQ68" si="315">RIGHT(CR52,2)</f>
        <v/>
      </c>
      <c r="CR52" s="741"/>
      <c r="CS52" s="783" t="s">
        <v>2464</v>
      </c>
      <c r="CT52" s="665">
        <f t="shared" ref="CT52:CT68" si="316">CN52-CI52</f>
        <v>3.5370370370370385E-2</v>
      </c>
      <c r="CU52" s="667">
        <f t="shared" ref="CU52:CU68" si="317">CS52-CN52</f>
        <v>5.0347222222221211E-3</v>
      </c>
      <c r="CV52" s="665">
        <f t="shared" ref="CV52:CV68" si="318">CS52-CN52+CT52</f>
        <v>4.0405092592592506E-2</v>
      </c>
      <c r="CW52" s="52">
        <f t="shared" ref="CW52:CW68" si="319">$CI$3/(MINUTE(CT52)/60+HOUR(CT52)+SECOND(CT52)/3600)</f>
        <v>23.560209424083769</v>
      </c>
      <c r="CX52" s="52">
        <f t="shared" ref="CX52:CX68" si="320">$CI$3/(MINUTE(CV52)/60+HOUR(CV52)+SECOND(CV52)/3600)</f>
        <v>20.624462904611857</v>
      </c>
      <c r="CY52" s="58"/>
      <c r="CZ52" s="59">
        <f t="shared" ref="CZ52:CZ65" si="321">$DC$47/(MINUTE(DC52)/60+HOUR(DC52)+SECOND(DC52)/3600)</f>
        <v>16.795883361921099</v>
      </c>
      <c r="DA52" s="428">
        <f t="shared" ref="DA52:DA65" si="322">$DC$47/(MINUTE(DB52)/60+HOUR(DB52)+SECOND(DB52)/3600)</f>
        <v>17.447081462475946</v>
      </c>
      <c r="DB52" s="61">
        <f t="shared" ref="DB52:DB68" si="323">R52+AH52+AX52+BN52+CD52+CT52</f>
        <v>0.16239583333333302</v>
      </c>
      <c r="DC52" s="61">
        <f t="shared" ref="DC52:DC68" si="324">T52+AJ52+AZ52+BN52+CF52+CT52</f>
        <v>0.16869212962962932</v>
      </c>
      <c r="DD52" s="62"/>
      <c r="DE52" s="63">
        <v>80</v>
      </c>
      <c r="DF52" s="64">
        <f t="shared" ref="DF52:DF65" si="325">MINUTE(DB52)/60+HOUR(DB52)+SECOND(DB52)/3600</f>
        <v>3.8975</v>
      </c>
      <c r="DG52" s="64">
        <f t="shared" ref="DG52:DG65" si="326">MINUTE(DC52)/60+HOUR(DC52)+SECOND(DC52)/3600</f>
        <v>4.0486111111111107</v>
      </c>
      <c r="DH52" s="16">
        <f t="shared" si="277"/>
        <v>180</v>
      </c>
      <c r="DI52" s="16">
        <f t="shared" ref="DI52:DI65" si="327">-(SECOND(CN52-$CN$48)/60+MINUTE(CN52-$CN$48)+HOUR(CN52-$CN$48)*60)</f>
        <v>-22.05</v>
      </c>
      <c r="DJ52" s="65">
        <f t="shared" ref="DJ52:DJ65" si="328">IF((DE52+DH52+DI52)&lt;DE52,DE52,DE52+DH52+DI52)</f>
        <v>237.95</v>
      </c>
      <c r="DK52" s="65">
        <f t="shared" ref="DK52:DK65" si="329">IF(CN52&gt;$DE$30,0,DJ52)</f>
        <v>237.95</v>
      </c>
      <c r="DL52" s="65">
        <f t="shared" ref="DL52:DL65" si="330">IF((S52&gt;$DN$3),0,DK52)</f>
        <v>237.95</v>
      </c>
      <c r="DM52" s="65">
        <f t="shared" ref="DM52:DM65" si="331">IF((AI52&gt;$DN$3),0,DK52)</f>
        <v>237.95</v>
      </c>
      <c r="DN52" s="65">
        <f t="shared" ref="DN52:DN65" si="332">IF((AY52&gt;$DM$3),0,DK52)</f>
        <v>237.95</v>
      </c>
      <c r="DO52" s="65">
        <f t="shared" ref="DO52:DO65" si="333">IF((BO52&gt;$DM$3),0,DK52)</f>
        <v>237.95</v>
      </c>
      <c r="DP52" s="65">
        <f t="shared" ref="DP52:DP65" si="334">IF((CE52&gt;$DN$3),0,DK52)</f>
        <v>237.95</v>
      </c>
      <c r="DQ52" s="65">
        <f t="shared" ref="DQ52:DQ65" si="335">IF((CU52&gt;$DM$3),0,DK52)</f>
        <v>237.95</v>
      </c>
      <c r="DR52" s="134">
        <f t="shared" ref="DR52:DR65" si="336">DL52*DM52*DN52*DO52*DP52*DQ52/DL52/DM52/DN52/DP52/DQ52</f>
        <v>237.95000000000002</v>
      </c>
    </row>
    <row r="53" spans="1:123" s="713" customFormat="1">
      <c r="A53" s="212">
        <f t="shared" si="275"/>
        <v>6</v>
      </c>
      <c r="B53" s="101">
        <f t="shared" si="272"/>
        <v>80</v>
      </c>
      <c r="C53" s="4" t="s">
        <v>2328</v>
      </c>
      <c r="D53" s="114" t="s">
        <v>2329</v>
      </c>
      <c r="E53" s="114" t="s">
        <v>1256</v>
      </c>
      <c r="F53" s="843" t="s">
        <v>2320</v>
      </c>
      <c r="G53" s="712"/>
      <c r="H53" s="712"/>
      <c r="I53" s="712"/>
      <c r="J53" s="712"/>
      <c r="K53" s="712"/>
      <c r="L53" s="712"/>
      <c r="M53" s="712"/>
      <c r="N53" s="712"/>
      <c r="O53" s="712"/>
      <c r="P53" s="712"/>
      <c r="Q53" s="712"/>
      <c r="R53" s="712"/>
      <c r="S53" s="712"/>
      <c r="T53" s="712"/>
      <c r="U53" s="712"/>
      <c r="V53" s="712"/>
      <c r="W53" s="46">
        <v>0.38541666666666702</v>
      </c>
      <c r="X53" s="47" t="str">
        <f t="shared" si="286"/>
        <v/>
      </c>
      <c r="Y53" s="47" t="str">
        <f t="shared" si="287"/>
        <v/>
      </c>
      <c r="Z53" s="47" t="str">
        <f t="shared" si="288"/>
        <v/>
      </c>
      <c r="AA53" s="722"/>
      <c r="AB53" s="771" t="s">
        <v>2365</v>
      </c>
      <c r="AC53" s="778" t="str">
        <f t="shared" si="289"/>
        <v/>
      </c>
      <c r="AD53" s="778" t="str">
        <f t="shared" si="290"/>
        <v/>
      </c>
      <c r="AE53" s="778" t="str">
        <f t="shared" si="291"/>
        <v/>
      </c>
      <c r="AF53" s="741"/>
      <c r="AG53" s="771" t="s">
        <v>2386</v>
      </c>
      <c r="AH53" s="50">
        <f t="shared" si="292"/>
        <v>5.5243055555555198E-2</v>
      </c>
      <c r="AI53" s="51">
        <f t="shared" si="293"/>
        <v>3.2175925925925775E-3</v>
      </c>
      <c r="AJ53" s="50">
        <f t="shared" si="294"/>
        <v>5.8460648148147776E-2</v>
      </c>
      <c r="AK53" s="52">
        <f t="shared" si="295"/>
        <v>22.62727844123193</v>
      </c>
      <c r="AL53" s="52">
        <f t="shared" si="296"/>
        <v>21.381904573351811</v>
      </c>
      <c r="AM53" s="106">
        <f t="shared" si="297"/>
        <v>0.46471064814814811</v>
      </c>
      <c r="AN53" s="47" t="str">
        <f t="shared" si="298"/>
        <v/>
      </c>
      <c r="AO53" s="47" t="str">
        <f t="shared" si="299"/>
        <v/>
      </c>
      <c r="AP53" s="47" t="str">
        <f t="shared" si="300"/>
        <v/>
      </c>
      <c r="AQ53" s="701"/>
      <c r="AR53" s="783" t="s">
        <v>2407</v>
      </c>
      <c r="AS53" s="778" t="str">
        <f t="shared" si="301"/>
        <v/>
      </c>
      <c r="AT53" s="778" t="str">
        <f t="shared" si="302"/>
        <v/>
      </c>
      <c r="AU53" s="778" t="str">
        <f t="shared" si="303"/>
        <v/>
      </c>
      <c r="AV53" s="741"/>
      <c r="AW53" s="783" t="s">
        <v>2426</v>
      </c>
      <c r="AX53" s="666">
        <f t="shared" si="304"/>
        <v>5.4861111111111138E-2</v>
      </c>
      <c r="AY53" s="723">
        <f t="shared" si="305"/>
        <v>3.6921296296296147E-3</v>
      </c>
      <c r="AZ53" s="665">
        <f t="shared" si="306"/>
        <v>5.8553240740740753E-2</v>
      </c>
      <c r="BA53" s="52">
        <f t="shared" si="307"/>
        <v>22.784810126582279</v>
      </c>
      <c r="BB53" s="52">
        <f t="shared" si="308"/>
        <v>21.348092508400871</v>
      </c>
      <c r="BC53" s="150"/>
      <c r="BD53" s="682"/>
      <c r="BE53" s="682"/>
      <c r="BF53" s="682"/>
      <c r="BG53" s="682"/>
      <c r="BH53" s="682"/>
      <c r="BI53" s="682"/>
      <c r="BJ53" s="682"/>
      <c r="BK53" s="682"/>
      <c r="BL53" s="314"/>
      <c r="BM53" s="682"/>
      <c r="BN53" s="682"/>
      <c r="BO53" s="682"/>
      <c r="BP53" s="682"/>
      <c r="BQ53" s="682"/>
      <c r="BR53" s="682"/>
      <c r="BS53" s="682"/>
      <c r="BT53" s="682"/>
      <c r="BU53" s="682"/>
      <c r="BV53" s="682"/>
      <c r="BW53" s="682"/>
      <c r="BX53" s="682"/>
      <c r="BY53" s="682"/>
      <c r="BZ53" s="682"/>
      <c r="CA53" s="682"/>
      <c r="CB53" s="682"/>
      <c r="CC53" s="682"/>
      <c r="CD53" s="682"/>
      <c r="CE53" s="682"/>
      <c r="CF53" s="682"/>
      <c r="CG53" s="682"/>
      <c r="CH53" s="682"/>
      <c r="CI53" s="108">
        <f t="shared" si="309"/>
        <v>0.55104166666666665</v>
      </c>
      <c r="CJ53" s="47" t="str">
        <f t="shared" si="310"/>
        <v/>
      </c>
      <c r="CK53" s="47" t="str">
        <f t="shared" si="311"/>
        <v/>
      </c>
      <c r="CL53" s="47" t="str">
        <f t="shared" si="312"/>
        <v/>
      </c>
      <c r="CM53" s="701"/>
      <c r="CN53" s="783" t="s">
        <v>2446</v>
      </c>
      <c r="CO53" s="778" t="str">
        <f t="shared" si="313"/>
        <v/>
      </c>
      <c r="CP53" s="778" t="str">
        <f t="shared" si="314"/>
        <v/>
      </c>
      <c r="CQ53" s="778" t="str">
        <f t="shared" si="315"/>
        <v/>
      </c>
      <c r="CR53" s="741"/>
      <c r="CS53" s="783" t="s">
        <v>2465</v>
      </c>
      <c r="CT53" s="665">
        <f t="shared" si="316"/>
        <v>5.7662037037036984E-2</v>
      </c>
      <c r="CU53" s="667">
        <f t="shared" si="317"/>
        <v>2.5925925925927018E-3</v>
      </c>
      <c r="CV53" s="665">
        <f t="shared" si="318"/>
        <v>6.0254629629629686E-2</v>
      </c>
      <c r="CW53" s="52">
        <f t="shared" si="319"/>
        <v>14.452027298273785</v>
      </c>
      <c r="CX53" s="52">
        <f t="shared" si="320"/>
        <v>13.830195927775643</v>
      </c>
      <c r="CY53" s="58"/>
      <c r="CZ53" s="59">
        <f t="shared" si="321"/>
        <v>16.220514179697854</v>
      </c>
      <c r="DA53" s="428">
        <f t="shared" si="322"/>
        <v>16.888582269748191</v>
      </c>
      <c r="DB53" s="61">
        <f t="shared" si="323"/>
        <v>0.16776620370370332</v>
      </c>
      <c r="DC53" s="61">
        <f t="shared" si="324"/>
        <v>0.17467592592592551</v>
      </c>
      <c r="DD53" s="62"/>
      <c r="DE53" s="63">
        <v>80</v>
      </c>
      <c r="DF53" s="64">
        <f t="shared" si="325"/>
        <v>4.0263888888888886</v>
      </c>
      <c r="DG53" s="64">
        <f t="shared" si="326"/>
        <v>4.1922222222222221</v>
      </c>
      <c r="DH53" s="16">
        <f t="shared" si="277"/>
        <v>175</v>
      </c>
      <c r="DI53" s="16">
        <f t="shared" si="327"/>
        <v>-30.666666666666668</v>
      </c>
      <c r="DJ53" s="65">
        <f t="shared" si="328"/>
        <v>224.33333333333334</v>
      </c>
      <c r="DK53" s="65">
        <f t="shared" si="329"/>
        <v>224.33333333333334</v>
      </c>
      <c r="DL53" s="65">
        <f t="shared" si="330"/>
        <v>224.33333333333334</v>
      </c>
      <c r="DM53" s="65">
        <f t="shared" si="331"/>
        <v>224.33333333333334</v>
      </c>
      <c r="DN53" s="65">
        <f t="shared" si="332"/>
        <v>224.33333333333334</v>
      </c>
      <c r="DO53" s="65">
        <f t="shared" si="333"/>
        <v>224.33333333333334</v>
      </c>
      <c r="DP53" s="65">
        <f t="shared" si="334"/>
        <v>224.33333333333334</v>
      </c>
      <c r="DQ53" s="65">
        <f t="shared" si="335"/>
        <v>224.33333333333334</v>
      </c>
      <c r="DR53" s="134">
        <f t="shared" si="336"/>
        <v>224.33333333333337</v>
      </c>
    </row>
    <row r="54" spans="1:123" s="713" customFormat="1">
      <c r="A54" s="212">
        <f t="shared" si="275"/>
        <v>7</v>
      </c>
      <c r="B54" s="101">
        <f t="shared" si="272"/>
        <v>80</v>
      </c>
      <c r="C54" s="4" t="s">
        <v>2330</v>
      </c>
      <c r="D54" s="114" t="s">
        <v>2331</v>
      </c>
      <c r="E54" s="114" t="s">
        <v>273</v>
      </c>
      <c r="F54" s="843" t="s">
        <v>2320</v>
      </c>
      <c r="G54" s="712"/>
      <c r="H54" s="712"/>
      <c r="I54" s="712"/>
      <c r="J54" s="712"/>
      <c r="K54" s="712"/>
      <c r="L54" s="712"/>
      <c r="M54" s="712"/>
      <c r="N54" s="712"/>
      <c r="O54" s="712"/>
      <c r="P54" s="712"/>
      <c r="Q54" s="712"/>
      <c r="R54" s="712"/>
      <c r="S54" s="712"/>
      <c r="T54" s="712"/>
      <c r="U54" s="712"/>
      <c r="V54" s="712"/>
      <c r="W54" s="46">
        <v>0.38541666666666702</v>
      </c>
      <c r="X54" s="47" t="str">
        <f t="shared" si="286"/>
        <v/>
      </c>
      <c r="Y54" s="47" t="str">
        <f t="shared" si="287"/>
        <v/>
      </c>
      <c r="Z54" s="47" t="str">
        <f t="shared" si="288"/>
        <v/>
      </c>
      <c r="AA54" s="722"/>
      <c r="AB54" s="771" t="s">
        <v>2366</v>
      </c>
      <c r="AC54" s="778" t="str">
        <f t="shared" si="289"/>
        <v/>
      </c>
      <c r="AD54" s="778" t="str">
        <f t="shared" si="290"/>
        <v/>
      </c>
      <c r="AE54" s="778" t="str">
        <f t="shared" si="291"/>
        <v/>
      </c>
      <c r="AF54" s="741"/>
      <c r="AG54" s="771" t="s">
        <v>2387</v>
      </c>
      <c r="AH54" s="50">
        <f t="shared" si="292"/>
        <v>5.7476851851851529E-2</v>
      </c>
      <c r="AI54" s="51">
        <f t="shared" si="293"/>
        <v>4.3171296296296013E-3</v>
      </c>
      <c r="AJ54" s="50">
        <f t="shared" si="294"/>
        <v>6.1793981481481131E-2</v>
      </c>
      <c r="AK54" s="52">
        <f t="shared" si="295"/>
        <v>21.74788562223117</v>
      </c>
      <c r="AL54" s="52">
        <f t="shared" si="296"/>
        <v>20.228507211088218</v>
      </c>
      <c r="AM54" s="106">
        <f t="shared" si="297"/>
        <v>0.46804398148148146</v>
      </c>
      <c r="AN54" s="47" t="str">
        <f t="shared" si="298"/>
        <v/>
      </c>
      <c r="AO54" s="47" t="str">
        <f t="shared" si="299"/>
        <v/>
      </c>
      <c r="AP54" s="47" t="str">
        <f t="shared" si="300"/>
        <v/>
      </c>
      <c r="AQ54" s="701"/>
      <c r="AR54" s="783" t="s">
        <v>2408</v>
      </c>
      <c r="AS54" s="778" t="str">
        <f t="shared" si="301"/>
        <v/>
      </c>
      <c r="AT54" s="778" t="str">
        <f t="shared" si="302"/>
        <v/>
      </c>
      <c r="AU54" s="778" t="str">
        <f t="shared" si="303"/>
        <v/>
      </c>
      <c r="AV54" s="741"/>
      <c r="AW54" s="783" t="s">
        <v>2427</v>
      </c>
      <c r="AX54" s="666">
        <f t="shared" si="304"/>
        <v>6.2222222222222234E-2</v>
      </c>
      <c r="AY54" s="723">
        <f t="shared" si="305"/>
        <v>3.3101851851852215E-3</v>
      </c>
      <c r="AZ54" s="665">
        <f t="shared" si="306"/>
        <v>6.5532407407407456E-2</v>
      </c>
      <c r="BA54" s="52">
        <f t="shared" si="307"/>
        <v>20.089285714285712</v>
      </c>
      <c r="BB54" s="52">
        <f t="shared" si="308"/>
        <v>19.074531967502647</v>
      </c>
      <c r="BC54" s="150"/>
      <c r="BD54" s="682"/>
      <c r="BE54" s="682"/>
      <c r="BF54" s="682"/>
      <c r="BG54" s="682"/>
      <c r="BH54" s="682"/>
      <c r="BI54" s="682"/>
      <c r="BJ54" s="682"/>
      <c r="BK54" s="682"/>
      <c r="BL54" s="314"/>
      <c r="BM54" s="682"/>
      <c r="BN54" s="682"/>
      <c r="BO54" s="682"/>
      <c r="BP54" s="682"/>
      <c r="BQ54" s="682"/>
      <c r="BR54" s="682"/>
      <c r="BS54" s="682"/>
      <c r="BT54" s="682"/>
      <c r="BU54" s="682"/>
      <c r="BV54" s="682"/>
      <c r="BW54" s="682"/>
      <c r="BX54" s="682"/>
      <c r="BY54" s="682"/>
      <c r="BZ54" s="682"/>
      <c r="CA54" s="682"/>
      <c r="CB54" s="682"/>
      <c r="CC54" s="682"/>
      <c r="CD54" s="682"/>
      <c r="CE54" s="682"/>
      <c r="CF54" s="682"/>
      <c r="CG54" s="682"/>
      <c r="CH54" s="682"/>
      <c r="CI54" s="108">
        <f t="shared" si="309"/>
        <v>0.56135416666666671</v>
      </c>
      <c r="CJ54" s="47" t="str">
        <f t="shared" si="310"/>
        <v/>
      </c>
      <c r="CK54" s="47" t="str">
        <f t="shared" si="311"/>
        <v/>
      </c>
      <c r="CL54" s="47" t="str">
        <f t="shared" si="312"/>
        <v/>
      </c>
      <c r="CM54" s="701"/>
      <c r="CN54" s="783" t="s">
        <v>2447</v>
      </c>
      <c r="CO54" s="778" t="str">
        <f t="shared" si="313"/>
        <v/>
      </c>
      <c r="CP54" s="778" t="str">
        <f t="shared" si="314"/>
        <v/>
      </c>
      <c r="CQ54" s="778" t="str">
        <f t="shared" si="315"/>
        <v/>
      </c>
      <c r="CR54" s="741"/>
      <c r="CS54" s="783" t="s">
        <v>2466</v>
      </c>
      <c r="CT54" s="665">
        <f t="shared" si="316"/>
        <v>5.0509259259259198E-2</v>
      </c>
      <c r="CU54" s="667">
        <f t="shared" si="317"/>
        <v>5.2893518518518645E-3</v>
      </c>
      <c r="CV54" s="665">
        <f t="shared" si="318"/>
        <v>5.5798611111111063E-2</v>
      </c>
      <c r="CW54" s="52">
        <f t="shared" si="319"/>
        <v>16.498625114573787</v>
      </c>
      <c r="CX54" s="52">
        <f t="shared" si="320"/>
        <v>14.934660858742999</v>
      </c>
      <c r="CY54" s="58"/>
      <c r="CZ54" s="59">
        <f t="shared" si="321"/>
        <v>15.932313699967457</v>
      </c>
      <c r="DA54" s="428">
        <f t="shared" si="322"/>
        <v>16.646266829865361</v>
      </c>
      <c r="DB54" s="61">
        <f t="shared" si="323"/>
        <v>0.17020833333333296</v>
      </c>
      <c r="DC54" s="61">
        <f t="shared" si="324"/>
        <v>0.17783564814814778</v>
      </c>
      <c r="DD54" s="62"/>
      <c r="DE54" s="63">
        <v>80</v>
      </c>
      <c r="DF54" s="64">
        <f t="shared" si="325"/>
        <v>4.085</v>
      </c>
      <c r="DG54" s="64">
        <f t="shared" si="326"/>
        <v>4.2680555555555557</v>
      </c>
      <c r="DH54" s="16">
        <f t="shared" si="277"/>
        <v>170</v>
      </c>
      <c r="DI54" s="16">
        <f t="shared" si="327"/>
        <v>-35.216666666666669</v>
      </c>
      <c r="DJ54" s="65">
        <f t="shared" si="328"/>
        <v>214.78333333333333</v>
      </c>
      <c r="DK54" s="65">
        <f t="shared" si="329"/>
        <v>214.78333333333333</v>
      </c>
      <c r="DL54" s="65">
        <f t="shared" si="330"/>
        <v>214.78333333333333</v>
      </c>
      <c r="DM54" s="65">
        <f t="shared" si="331"/>
        <v>214.78333333333333</v>
      </c>
      <c r="DN54" s="65">
        <f t="shared" si="332"/>
        <v>214.78333333333333</v>
      </c>
      <c r="DO54" s="65">
        <f t="shared" si="333"/>
        <v>214.78333333333333</v>
      </c>
      <c r="DP54" s="65">
        <f t="shared" si="334"/>
        <v>214.78333333333333</v>
      </c>
      <c r="DQ54" s="65">
        <f t="shared" si="335"/>
        <v>214.78333333333333</v>
      </c>
      <c r="DR54" s="134">
        <f t="shared" si="336"/>
        <v>214.78333333333333</v>
      </c>
    </row>
    <row r="55" spans="1:123" s="713" customFormat="1">
      <c r="A55" s="212">
        <f t="shared" si="275"/>
        <v>8</v>
      </c>
      <c r="B55" s="101">
        <f t="shared" si="272"/>
        <v>80</v>
      </c>
      <c r="C55" s="4" t="s">
        <v>2332</v>
      </c>
      <c r="D55" s="537" t="s">
        <v>2333</v>
      </c>
      <c r="E55" s="537" t="s">
        <v>2064</v>
      </c>
      <c r="F55" s="4" t="s">
        <v>2320</v>
      </c>
      <c r="G55" s="712"/>
      <c r="H55" s="712"/>
      <c r="I55" s="712"/>
      <c r="J55" s="712"/>
      <c r="K55" s="712"/>
      <c r="L55" s="712"/>
      <c r="M55" s="712"/>
      <c r="N55" s="712"/>
      <c r="O55" s="712"/>
      <c r="P55" s="712"/>
      <c r="Q55" s="712"/>
      <c r="R55" s="712"/>
      <c r="S55" s="712"/>
      <c r="T55" s="712"/>
      <c r="U55" s="712"/>
      <c r="V55" s="712"/>
      <c r="W55" s="46">
        <v>0.38541666666666702</v>
      </c>
      <c r="X55" s="47" t="str">
        <f t="shared" si="286"/>
        <v/>
      </c>
      <c r="Y55" s="47" t="str">
        <f t="shared" si="287"/>
        <v/>
      </c>
      <c r="Z55" s="47" t="str">
        <f t="shared" si="288"/>
        <v/>
      </c>
      <c r="AA55" s="722"/>
      <c r="AB55" s="771" t="s">
        <v>2367</v>
      </c>
      <c r="AC55" s="778" t="str">
        <f t="shared" si="289"/>
        <v/>
      </c>
      <c r="AD55" s="778" t="str">
        <f t="shared" si="290"/>
        <v/>
      </c>
      <c r="AE55" s="778" t="str">
        <f t="shared" si="291"/>
        <v/>
      </c>
      <c r="AF55" s="741"/>
      <c r="AG55" s="771" t="s">
        <v>2388</v>
      </c>
      <c r="AH55" s="50">
        <f t="shared" si="292"/>
        <v>3.6782407407407014E-2</v>
      </c>
      <c r="AI55" s="51">
        <f t="shared" si="293"/>
        <v>8.356481481481548E-3</v>
      </c>
      <c r="AJ55" s="50">
        <f t="shared" si="294"/>
        <v>4.5138888888888562E-2</v>
      </c>
      <c r="AK55" s="52">
        <f t="shared" si="295"/>
        <v>33.983637507866582</v>
      </c>
      <c r="AL55" s="52">
        <f t="shared" si="296"/>
        <v>27.692307692307693</v>
      </c>
      <c r="AM55" s="106">
        <f t="shared" si="297"/>
        <v>0.4513888888888889</v>
      </c>
      <c r="AN55" s="47" t="str">
        <f t="shared" si="298"/>
        <v/>
      </c>
      <c r="AO55" s="47" t="str">
        <f t="shared" si="299"/>
        <v/>
      </c>
      <c r="AP55" s="47" t="str">
        <f t="shared" si="300"/>
        <v/>
      </c>
      <c r="AQ55" s="701"/>
      <c r="AR55" s="783" t="s">
        <v>2409</v>
      </c>
      <c r="AS55" s="778" t="str">
        <f t="shared" si="301"/>
        <v/>
      </c>
      <c r="AT55" s="778" t="str">
        <f t="shared" si="302"/>
        <v/>
      </c>
      <c r="AU55" s="778" t="str">
        <f t="shared" si="303"/>
        <v/>
      </c>
      <c r="AV55" s="741"/>
      <c r="AW55" s="783" t="s">
        <v>2428</v>
      </c>
      <c r="AX55" s="666">
        <f t="shared" si="304"/>
        <v>6.0243055555555591E-2</v>
      </c>
      <c r="AY55" s="723">
        <f t="shared" si="305"/>
        <v>5.9490740740739678E-3</v>
      </c>
      <c r="AZ55" s="665">
        <f t="shared" si="306"/>
        <v>6.6192129629629559E-2</v>
      </c>
      <c r="BA55" s="52">
        <f t="shared" si="307"/>
        <v>20.749279538904901</v>
      </c>
      <c r="BB55" s="52">
        <f t="shared" si="308"/>
        <v>18.884420353208601</v>
      </c>
      <c r="BC55" s="150"/>
      <c r="BD55" s="682"/>
      <c r="BE55" s="682"/>
      <c r="BF55" s="682"/>
      <c r="BG55" s="682"/>
      <c r="BH55" s="682"/>
      <c r="BI55" s="682"/>
      <c r="BJ55" s="682"/>
      <c r="BK55" s="682"/>
      <c r="BL55" s="314"/>
      <c r="BM55" s="682"/>
      <c r="BN55" s="682"/>
      <c r="BO55" s="682"/>
      <c r="BP55" s="682"/>
      <c r="BQ55" s="682"/>
      <c r="BR55" s="682"/>
      <c r="BS55" s="682"/>
      <c r="BT55" s="682"/>
      <c r="BU55" s="682"/>
      <c r="BV55" s="682"/>
      <c r="BW55" s="682"/>
      <c r="BX55" s="682"/>
      <c r="BY55" s="682"/>
      <c r="BZ55" s="682"/>
      <c r="CA55" s="682"/>
      <c r="CB55" s="682"/>
      <c r="CC55" s="682"/>
      <c r="CD55" s="682"/>
      <c r="CE55" s="682"/>
      <c r="CF55" s="682"/>
      <c r="CG55" s="682"/>
      <c r="CH55" s="682"/>
      <c r="CI55" s="108">
        <f t="shared" si="309"/>
        <v>0.54535879629629624</v>
      </c>
      <c r="CJ55" s="47" t="str">
        <f t="shared" si="310"/>
        <v/>
      </c>
      <c r="CK55" s="47" t="str">
        <f t="shared" si="311"/>
        <v/>
      </c>
      <c r="CL55" s="47" t="str">
        <f t="shared" si="312"/>
        <v/>
      </c>
      <c r="CM55" s="701"/>
      <c r="CN55" s="783" t="s">
        <v>2448</v>
      </c>
      <c r="CO55" s="778" t="str">
        <f t="shared" si="313"/>
        <v/>
      </c>
      <c r="CP55" s="778" t="str">
        <f t="shared" si="314"/>
        <v/>
      </c>
      <c r="CQ55" s="778" t="str">
        <f t="shared" si="315"/>
        <v/>
      </c>
      <c r="CR55" s="741"/>
      <c r="CS55" s="783" t="s">
        <v>2467</v>
      </c>
      <c r="CT55" s="665">
        <f t="shared" si="316"/>
        <v>4.774305555555558E-2</v>
      </c>
      <c r="CU55" s="667">
        <f t="shared" si="317"/>
        <v>9.8842592592592871E-3</v>
      </c>
      <c r="CV55" s="665">
        <f t="shared" si="318"/>
        <v>5.7627314814814867E-2</v>
      </c>
      <c r="CW55" s="52">
        <f t="shared" si="319"/>
        <v>17.454545454545457</v>
      </c>
      <c r="CX55" s="52">
        <f t="shared" si="320"/>
        <v>14.460735087366942</v>
      </c>
      <c r="CY55" s="58"/>
      <c r="CZ55" s="59">
        <f t="shared" si="321"/>
        <v>17.81140861466822</v>
      </c>
      <c r="DA55" s="428">
        <f t="shared" si="322"/>
        <v>19.571474256475856</v>
      </c>
      <c r="DB55" s="61">
        <f t="shared" si="323"/>
        <v>0.14476851851851819</v>
      </c>
      <c r="DC55" s="61">
        <f t="shared" si="324"/>
        <v>0.1590740740740737</v>
      </c>
      <c r="DD55" s="62"/>
      <c r="DE55" s="63">
        <v>80</v>
      </c>
      <c r="DF55" s="64">
        <f t="shared" si="325"/>
        <v>3.4744444444444444</v>
      </c>
      <c r="DG55" s="64">
        <f t="shared" si="326"/>
        <v>3.8177777777777777</v>
      </c>
      <c r="DH55" s="16">
        <f t="shared" si="277"/>
        <v>165</v>
      </c>
      <c r="DI55" s="16">
        <f t="shared" si="327"/>
        <v>-8.1999999999999993</v>
      </c>
      <c r="DJ55" s="65">
        <f t="shared" si="328"/>
        <v>236.8</v>
      </c>
      <c r="DK55" s="65">
        <f t="shared" si="329"/>
        <v>236.8</v>
      </c>
      <c r="DL55" s="65">
        <f t="shared" si="330"/>
        <v>236.8</v>
      </c>
      <c r="DM55" s="65">
        <f t="shared" si="331"/>
        <v>236.8</v>
      </c>
      <c r="DN55" s="65">
        <f t="shared" si="332"/>
        <v>236.8</v>
      </c>
      <c r="DO55" s="65">
        <f t="shared" si="333"/>
        <v>236.8</v>
      </c>
      <c r="DP55" s="65">
        <f t="shared" si="334"/>
        <v>236.8</v>
      </c>
      <c r="DQ55" s="65">
        <f t="shared" si="335"/>
        <v>236.8</v>
      </c>
      <c r="DR55" s="134">
        <f t="shared" si="336"/>
        <v>236.79999999999998</v>
      </c>
    </row>
    <row r="56" spans="1:123" s="713" customFormat="1">
      <c r="A56" s="212">
        <f t="shared" si="275"/>
        <v>9</v>
      </c>
      <c r="B56" s="101">
        <f t="shared" si="272"/>
        <v>80</v>
      </c>
      <c r="C56" s="843" t="s">
        <v>2334</v>
      </c>
      <c r="D56" s="114" t="s">
        <v>2335</v>
      </c>
      <c r="E56" s="114" t="s">
        <v>2336</v>
      </c>
      <c r="F56" s="843" t="s">
        <v>2320</v>
      </c>
      <c r="G56" s="712"/>
      <c r="H56" s="712"/>
      <c r="I56" s="712"/>
      <c r="J56" s="712"/>
      <c r="K56" s="712"/>
      <c r="L56" s="712"/>
      <c r="M56" s="712"/>
      <c r="N56" s="712"/>
      <c r="O56" s="712"/>
      <c r="P56" s="712"/>
      <c r="Q56" s="712"/>
      <c r="R56" s="712"/>
      <c r="S56" s="712"/>
      <c r="T56" s="712"/>
      <c r="U56" s="712"/>
      <c r="V56" s="712"/>
      <c r="W56" s="46">
        <v>0.38541666666666702</v>
      </c>
      <c r="X56" s="47" t="str">
        <f t="shared" si="286"/>
        <v/>
      </c>
      <c r="Y56" s="47" t="str">
        <f t="shared" si="287"/>
        <v/>
      </c>
      <c r="Z56" s="47" t="str">
        <f t="shared" si="288"/>
        <v/>
      </c>
      <c r="AA56" s="722"/>
      <c r="AB56" s="771" t="s">
        <v>2368</v>
      </c>
      <c r="AC56" s="778" t="str">
        <f t="shared" si="289"/>
        <v/>
      </c>
      <c r="AD56" s="778" t="str">
        <f t="shared" si="290"/>
        <v/>
      </c>
      <c r="AE56" s="778" t="str">
        <f t="shared" si="291"/>
        <v/>
      </c>
      <c r="AF56" s="741"/>
      <c r="AG56" s="771" t="s">
        <v>2389</v>
      </c>
      <c r="AH56" s="50">
        <f t="shared" si="292"/>
        <v>5.7650462962962612E-2</v>
      </c>
      <c r="AI56" s="51">
        <f t="shared" si="293"/>
        <v>8.2986111111111316E-3</v>
      </c>
      <c r="AJ56" s="50">
        <f t="shared" si="294"/>
        <v>6.5949074074073744E-2</v>
      </c>
      <c r="AK56" s="52">
        <f t="shared" si="295"/>
        <v>21.682393093756275</v>
      </c>
      <c r="AL56" s="52">
        <f t="shared" si="296"/>
        <v>18.954018954018952</v>
      </c>
      <c r="AM56" s="106">
        <f t="shared" si="297"/>
        <v>0.47219907407407408</v>
      </c>
      <c r="AN56" s="47" t="str">
        <f t="shared" si="298"/>
        <v/>
      </c>
      <c r="AO56" s="47" t="str">
        <f t="shared" si="299"/>
        <v/>
      </c>
      <c r="AP56" s="47" t="str">
        <f t="shared" si="300"/>
        <v/>
      </c>
      <c r="AQ56" s="701"/>
      <c r="AR56" s="783" t="s">
        <v>2410</v>
      </c>
      <c r="AS56" s="778" t="str">
        <f t="shared" si="301"/>
        <v/>
      </c>
      <c r="AT56" s="778" t="str">
        <f t="shared" si="302"/>
        <v/>
      </c>
      <c r="AU56" s="778" t="str">
        <f t="shared" si="303"/>
        <v/>
      </c>
      <c r="AV56" s="741"/>
      <c r="AW56" s="783" t="s">
        <v>2429</v>
      </c>
      <c r="AX56" s="666">
        <f t="shared" si="304"/>
        <v>6.5393518518518545E-2</v>
      </c>
      <c r="AY56" s="723">
        <f t="shared" si="305"/>
        <v>3.4722222222222099E-3</v>
      </c>
      <c r="AZ56" s="665">
        <f t="shared" si="306"/>
        <v>6.8865740740740755E-2</v>
      </c>
      <c r="BA56" s="52">
        <f t="shared" si="307"/>
        <v>19.115044247787612</v>
      </c>
      <c r="BB56" s="52">
        <f t="shared" si="308"/>
        <v>18.15126050420168</v>
      </c>
      <c r="BC56" s="150"/>
      <c r="BD56" s="682"/>
      <c r="BE56" s="682"/>
      <c r="BF56" s="682"/>
      <c r="BG56" s="682"/>
      <c r="BH56" s="682"/>
      <c r="BI56" s="682"/>
      <c r="BJ56" s="682"/>
      <c r="BK56" s="682"/>
      <c r="BL56" s="314"/>
      <c r="BM56" s="682"/>
      <c r="BN56" s="682"/>
      <c r="BO56" s="682"/>
      <c r="BP56" s="682"/>
      <c r="BQ56" s="682"/>
      <c r="BR56" s="682"/>
      <c r="BS56" s="682"/>
      <c r="BT56" s="682"/>
      <c r="BU56" s="682"/>
      <c r="BV56" s="682"/>
      <c r="BW56" s="682"/>
      <c r="BX56" s="682"/>
      <c r="BY56" s="682"/>
      <c r="BZ56" s="682"/>
      <c r="CA56" s="682"/>
      <c r="CB56" s="682"/>
      <c r="CC56" s="682"/>
      <c r="CD56" s="682"/>
      <c r="CE56" s="682"/>
      <c r="CF56" s="682"/>
      <c r="CG56" s="682"/>
      <c r="CH56" s="682"/>
      <c r="CI56" s="108">
        <f t="shared" si="309"/>
        <v>0.56884259259259262</v>
      </c>
      <c r="CJ56" s="47" t="str">
        <f t="shared" si="310"/>
        <v/>
      </c>
      <c r="CK56" s="47" t="str">
        <f t="shared" si="311"/>
        <v/>
      </c>
      <c r="CL56" s="47" t="str">
        <f t="shared" si="312"/>
        <v/>
      </c>
      <c r="CM56" s="701"/>
      <c r="CN56" s="783" t="s">
        <v>2449</v>
      </c>
      <c r="CO56" s="778" t="str">
        <f t="shared" si="313"/>
        <v/>
      </c>
      <c r="CP56" s="778" t="str">
        <f t="shared" si="314"/>
        <v/>
      </c>
      <c r="CQ56" s="778" t="str">
        <f t="shared" si="315"/>
        <v/>
      </c>
      <c r="CR56" s="741"/>
      <c r="CS56" s="783" t="s">
        <v>2468</v>
      </c>
      <c r="CT56" s="665">
        <f t="shared" si="316"/>
        <v>4.6030092592592609E-2</v>
      </c>
      <c r="CU56" s="667">
        <f t="shared" si="317"/>
        <v>4.2013888888888795E-3</v>
      </c>
      <c r="CV56" s="665">
        <f t="shared" si="318"/>
        <v>5.0231481481481488E-2</v>
      </c>
      <c r="CW56" s="52">
        <f t="shared" si="319"/>
        <v>18.104098566758861</v>
      </c>
      <c r="CX56" s="52">
        <f t="shared" si="320"/>
        <v>16.589861751152075</v>
      </c>
      <c r="CY56" s="58"/>
      <c r="CZ56" s="59">
        <f t="shared" si="321"/>
        <v>15.667200000000001</v>
      </c>
      <c r="DA56" s="428">
        <f t="shared" si="322"/>
        <v>16.757940854326396</v>
      </c>
      <c r="DB56" s="61">
        <f t="shared" si="323"/>
        <v>0.16907407407407377</v>
      </c>
      <c r="DC56" s="61">
        <f t="shared" si="324"/>
        <v>0.18084490740740711</v>
      </c>
      <c r="DD56" s="62"/>
      <c r="DE56" s="63">
        <v>80</v>
      </c>
      <c r="DF56" s="64">
        <f t="shared" si="325"/>
        <v>4.0577777777777779</v>
      </c>
      <c r="DG56" s="64">
        <f t="shared" si="326"/>
        <v>4.3402777777777777</v>
      </c>
      <c r="DH56" s="16">
        <f t="shared" si="277"/>
        <v>160</v>
      </c>
      <c r="DI56" s="16">
        <f t="shared" si="327"/>
        <v>-39.549999999999997</v>
      </c>
      <c r="DJ56" s="65">
        <f t="shared" si="328"/>
        <v>200.45</v>
      </c>
      <c r="DK56" s="65">
        <f t="shared" si="329"/>
        <v>200.45</v>
      </c>
      <c r="DL56" s="65">
        <f t="shared" si="330"/>
        <v>200.45</v>
      </c>
      <c r="DM56" s="65">
        <f t="shared" si="331"/>
        <v>200.45</v>
      </c>
      <c r="DN56" s="65">
        <f t="shared" si="332"/>
        <v>200.45</v>
      </c>
      <c r="DO56" s="65">
        <f t="shared" si="333"/>
        <v>200.45</v>
      </c>
      <c r="DP56" s="65">
        <f t="shared" si="334"/>
        <v>200.45</v>
      </c>
      <c r="DQ56" s="65">
        <f t="shared" si="335"/>
        <v>200.45</v>
      </c>
      <c r="DR56" s="134">
        <f t="shared" si="336"/>
        <v>200.44999999999996</v>
      </c>
    </row>
    <row r="57" spans="1:123" s="713" customFormat="1">
      <c r="A57" s="212">
        <f t="shared" si="275"/>
        <v>10</v>
      </c>
      <c r="B57" s="101">
        <f t="shared" si="272"/>
        <v>80</v>
      </c>
      <c r="C57" s="843" t="s">
        <v>2337</v>
      </c>
      <c r="D57" s="114" t="s">
        <v>1091</v>
      </c>
      <c r="E57" s="114" t="s">
        <v>2338</v>
      </c>
      <c r="F57" s="843" t="s">
        <v>2320</v>
      </c>
      <c r="G57" s="712"/>
      <c r="H57" s="712"/>
      <c r="I57" s="712"/>
      <c r="J57" s="712"/>
      <c r="K57" s="712"/>
      <c r="L57" s="712"/>
      <c r="M57" s="712"/>
      <c r="N57" s="712"/>
      <c r="O57" s="712"/>
      <c r="P57" s="712"/>
      <c r="Q57" s="712"/>
      <c r="R57" s="712"/>
      <c r="S57" s="712"/>
      <c r="T57" s="712"/>
      <c r="U57" s="712"/>
      <c r="V57" s="712"/>
      <c r="W57" s="46">
        <v>0.38541666666666702</v>
      </c>
      <c r="X57" s="47" t="str">
        <f t="shared" si="286"/>
        <v/>
      </c>
      <c r="Y57" s="47" t="str">
        <f t="shared" si="287"/>
        <v/>
      </c>
      <c r="Z57" s="47" t="str">
        <f t="shared" si="288"/>
        <v/>
      </c>
      <c r="AA57" s="722"/>
      <c r="AB57" s="771" t="s">
        <v>2369</v>
      </c>
      <c r="AC57" s="778" t="str">
        <f t="shared" si="289"/>
        <v/>
      </c>
      <c r="AD57" s="778" t="str">
        <f t="shared" si="290"/>
        <v/>
      </c>
      <c r="AE57" s="778" t="str">
        <f t="shared" si="291"/>
        <v/>
      </c>
      <c r="AF57" s="741"/>
      <c r="AG57" s="771" t="s">
        <v>2390</v>
      </c>
      <c r="AH57" s="50">
        <f t="shared" si="292"/>
        <v>6.9479166666666314E-2</v>
      </c>
      <c r="AI57" s="51">
        <f t="shared" si="293"/>
        <v>1.8518518518518823E-3</v>
      </c>
      <c r="AJ57" s="50">
        <f t="shared" si="294"/>
        <v>7.1331018518518197E-2</v>
      </c>
      <c r="AK57" s="52">
        <f t="shared" si="295"/>
        <v>17.991004497751128</v>
      </c>
      <c r="AL57" s="52">
        <f t="shared" si="296"/>
        <v>17.523933149440207</v>
      </c>
      <c r="AM57" s="106">
        <f t="shared" si="297"/>
        <v>0.47758101851851853</v>
      </c>
      <c r="AN57" s="47" t="str">
        <f t="shared" si="298"/>
        <v/>
      </c>
      <c r="AO57" s="47" t="str">
        <f t="shared" si="299"/>
        <v/>
      </c>
      <c r="AP57" s="47" t="str">
        <f t="shared" si="300"/>
        <v/>
      </c>
      <c r="AQ57" s="701"/>
      <c r="AR57" s="783" t="s">
        <v>2411</v>
      </c>
      <c r="AS57" s="778" t="str">
        <f t="shared" si="301"/>
        <v/>
      </c>
      <c r="AT57" s="778" t="str">
        <f t="shared" si="302"/>
        <v/>
      </c>
      <c r="AU57" s="778" t="str">
        <f t="shared" si="303"/>
        <v/>
      </c>
      <c r="AV57" s="741"/>
      <c r="AW57" s="783" t="s">
        <v>2430</v>
      </c>
      <c r="AX57" s="666">
        <f t="shared" si="304"/>
        <v>6.4560185185185137E-2</v>
      </c>
      <c r="AY57" s="723">
        <f t="shared" si="305"/>
        <v>1.9675925925926041E-3</v>
      </c>
      <c r="AZ57" s="665">
        <f t="shared" si="306"/>
        <v>6.6527777777777741E-2</v>
      </c>
      <c r="BA57" s="52">
        <f t="shared" si="307"/>
        <v>19.361778415202583</v>
      </c>
      <c r="BB57" s="52">
        <f t="shared" si="308"/>
        <v>18.789144050104383</v>
      </c>
      <c r="BC57" s="150"/>
      <c r="BD57" s="682"/>
      <c r="BE57" s="682"/>
      <c r="BF57" s="682"/>
      <c r="BG57" s="682"/>
      <c r="BH57" s="682"/>
      <c r="BI57" s="682"/>
      <c r="BJ57" s="682"/>
      <c r="BK57" s="682"/>
      <c r="BL57" s="314"/>
      <c r="BM57" s="682"/>
      <c r="BN57" s="682"/>
      <c r="BO57" s="682"/>
      <c r="BP57" s="682"/>
      <c r="BQ57" s="682"/>
      <c r="BR57" s="682"/>
      <c r="BS57" s="682"/>
      <c r="BT57" s="682"/>
      <c r="BU57" s="682"/>
      <c r="BV57" s="682"/>
      <c r="BW57" s="682"/>
      <c r="BX57" s="682"/>
      <c r="BY57" s="682"/>
      <c r="BZ57" s="682"/>
      <c r="CA57" s="682"/>
      <c r="CB57" s="682"/>
      <c r="CC57" s="682"/>
      <c r="CD57" s="682"/>
      <c r="CE57" s="682"/>
      <c r="CF57" s="682"/>
      <c r="CG57" s="682"/>
      <c r="CH57" s="682"/>
      <c r="CI57" s="108">
        <f t="shared" si="309"/>
        <v>0.57188657407407406</v>
      </c>
      <c r="CJ57" s="47" t="str">
        <f t="shared" si="310"/>
        <v/>
      </c>
      <c r="CK57" s="47" t="str">
        <f t="shared" si="311"/>
        <v/>
      </c>
      <c r="CL57" s="47" t="str">
        <f t="shared" si="312"/>
        <v/>
      </c>
      <c r="CM57" s="701"/>
      <c r="CN57" s="783" t="s">
        <v>2450</v>
      </c>
      <c r="CO57" s="778" t="str">
        <f t="shared" si="313"/>
        <v/>
      </c>
      <c r="CP57" s="778" t="str">
        <f t="shared" si="314"/>
        <v/>
      </c>
      <c r="CQ57" s="778" t="str">
        <f t="shared" si="315"/>
        <v/>
      </c>
      <c r="CR57" s="741"/>
      <c r="CS57" s="783" t="s">
        <v>2469</v>
      </c>
      <c r="CT57" s="665">
        <f t="shared" si="316"/>
        <v>4.3622685185185195E-2</v>
      </c>
      <c r="CU57" s="667">
        <f t="shared" si="317"/>
        <v>2.0486111111110983E-3</v>
      </c>
      <c r="CV57" s="665">
        <f t="shared" si="318"/>
        <v>4.5671296296296293E-2</v>
      </c>
      <c r="CW57" s="52">
        <f t="shared" si="319"/>
        <v>19.103210400636772</v>
      </c>
      <c r="CX57" s="52">
        <f t="shared" si="320"/>
        <v>18.246325392802838</v>
      </c>
      <c r="CY57" s="58"/>
      <c r="CZ57" s="59">
        <f t="shared" si="321"/>
        <v>15.612244897959185</v>
      </c>
      <c r="DA57" s="420">
        <f t="shared" si="322"/>
        <v>15.94788273615635</v>
      </c>
      <c r="DB57" s="61">
        <f t="shared" si="323"/>
        <v>0.17766203703703665</v>
      </c>
      <c r="DC57" s="61">
        <f t="shared" si="324"/>
        <v>0.18148148148148113</v>
      </c>
      <c r="DD57" s="62"/>
      <c r="DE57" s="63">
        <v>80</v>
      </c>
      <c r="DF57" s="64">
        <f t="shared" si="325"/>
        <v>4.2638888888888893</v>
      </c>
      <c r="DG57" s="64">
        <f t="shared" si="326"/>
        <v>4.3555555555555552</v>
      </c>
      <c r="DH57" s="16">
        <f t="shared" si="277"/>
        <v>155</v>
      </c>
      <c r="DI57" s="16">
        <f t="shared" si="327"/>
        <v>-40.466666666666669</v>
      </c>
      <c r="DJ57" s="65">
        <f t="shared" si="328"/>
        <v>194.53333333333333</v>
      </c>
      <c r="DK57" s="65">
        <f t="shared" si="329"/>
        <v>194.53333333333333</v>
      </c>
      <c r="DL57" s="65">
        <f t="shared" si="330"/>
        <v>194.53333333333333</v>
      </c>
      <c r="DM57" s="65">
        <f t="shared" si="331"/>
        <v>194.53333333333333</v>
      </c>
      <c r="DN57" s="65">
        <f t="shared" si="332"/>
        <v>194.53333333333333</v>
      </c>
      <c r="DO57" s="65">
        <f t="shared" si="333"/>
        <v>194.53333333333333</v>
      </c>
      <c r="DP57" s="65">
        <f t="shared" si="334"/>
        <v>194.53333333333333</v>
      </c>
      <c r="DQ57" s="65">
        <f t="shared" si="335"/>
        <v>194.53333333333333</v>
      </c>
      <c r="DR57" s="134">
        <f t="shared" si="336"/>
        <v>194.53333333333333</v>
      </c>
    </row>
    <row r="58" spans="1:123" s="713" customFormat="1">
      <c r="A58" s="212">
        <f t="shared" si="275"/>
        <v>11</v>
      </c>
      <c r="B58" s="101">
        <f t="shared" si="272"/>
        <v>80</v>
      </c>
      <c r="C58" s="4" t="s">
        <v>2339</v>
      </c>
      <c r="D58" s="114" t="s">
        <v>170</v>
      </c>
      <c r="E58" s="114" t="s">
        <v>2340</v>
      </c>
      <c r="F58" s="843" t="s">
        <v>2320</v>
      </c>
      <c r="G58" s="712"/>
      <c r="H58" s="712"/>
      <c r="I58" s="712"/>
      <c r="J58" s="712"/>
      <c r="K58" s="712"/>
      <c r="L58" s="712"/>
      <c r="M58" s="712"/>
      <c r="N58" s="712"/>
      <c r="O58" s="712"/>
      <c r="P58" s="712"/>
      <c r="Q58" s="712"/>
      <c r="R58" s="712"/>
      <c r="S58" s="712"/>
      <c r="T58" s="712"/>
      <c r="U58" s="712"/>
      <c r="V58" s="712"/>
      <c r="W58" s="46">
        <v>0.38541666666666702</v>
      </c>
      <c r="X58" s="47" t="str">
        <f t="shared" si="286"/>
        <v/>
      </c>
      <c r="Y58" s="47" t="str">
        <f t="shared" si="287"/>
        <v/>
      </c>
      <c r="Z58" s="47" t="str">
        <f t="shared" si="288"/>
        <v/>
      </c>
      <c r="AA58" s="722"/>
      <c r="AB58" s="771" t="s">
        <v>2370</v>
      </c>
      <c r="AC58" s="778" t="str">
        <f t="shared" si="289"/>
        <v/>
      </c>
      <c r="AD58" s="778" t="str">
        <f t="shared" si="290"/>
        <v/>
      </c>
      <c r="AE58" s="778" t="str">
        <f t="shared" si="291"/>
        <v/>
      </c>
      <c r="AF58" s="741"/>
      <c r="AG58" s="771" t="s">
        <v>2391</v>
      </c>
      <c r="AH58" s="50">
        <f t="shared" si="292"/>
        <v>6.1331018518518188E-2</v>
      </c>
      <c r="AI58" s="51">
        <f t="shared" si="293"/>
        <v>3.8194444444444309E-3</v>
      </c>
      <c r="AJ58" s="50">
        <f t="shared" si="294"/>
        <v>6.5150462962962619E-2</v>
      </c>
      <c r="AK58" s="52">
        <f t="shared" si="295"/>
        <v>20.38120400075486</v>
      </c>
      <c r="AL58" s="52">
        <f t="shared" si="296"/>
        <v>19.186356368804407</v>
      </c>
      <c r="AM58" s="106">
        <f t="shared" si="297"/>
        <v>0.47140046296296295</v>
      </c>
      <c r="AN58" s="47" t="str">
        <f t="shared" si="298"/>
        <v/>
      </c>
      <c r="AO58" s="47" t="str">
        <f t="shared" si="299"/>
        <v/>
      </c>
      <c r="AP58" s="47" t="str">
        <f t="shared" si="300"/>
        <v/>
      </c>
      <c r="AQ58" s="701"/>
      <c r="AR58" s="783" t="s">
        <v>2412</v>
      </c>
      <c r="AS58" s="778" t="str">
        <f t="shared" si="301"/>
        <v/>
      </c>
      <c r="AT58" s="778" t="str">
        <f t="shared" si="302"/>
        <v/>
      </c>
      <c r="AU58" s="778" t="str">
        <f t="shared" si="303"/>
        <v/>
      </c>
      <c r="AV58" s="741"/>
      <c r="AW58" s="783" t="s">
        <v>2431</v>
      </c>
      <c r="AX58" s="666">
        <f t="shared" si="304"/>
        <v>6.6377314814814847E-2</v>
      </c>
      <c r="AY58" s="723">
        <f t="shared" si="305"/>
        <v>3.3217592592592604E-3</v>
      </c>
      <c r="AZ58" s="665">
        <f t="shared" si="306"/>
        <v>6.9699074074074108E-2</v>
      </c>
      <c r="BA58" s="52">
        <f t="shared" si="307"/>
        <v>18.831734960767218</v>
      </c>
      <c r="BB58" s="52">
        <f t="shared" si="308"/>
        <v>17.934241115908335</v>
      </c>
      <c r="BC58" s="150"/>
      <c r="BD58" s="682"/>
      <c r="BE58" s="682"/>
      <c r="BF58" s="682"/>
      <c r="BG58" s="682"/>
      <c r="BH58" s="682"/>
      <c r="BI58" s="682"/>
      <c r="BJ58" s="682"/>
      <c r="BK58" s="682"/>
      <c r="BL58" s="314"/>
      <c r="BM58" s="682"/>
      <c r="BN58" s="682"/>
      <c r="BO58" s="682"/>
      <c r="BP58" s="682"/>
      <c r="BQ58" s="682"/>
      <c r="BR58" s="682"/>
      <c r="BS58" s="682"/>
      <c r="BT58" s="682"/>
      <c r="BU58" s="682"/>
      <c r="BV58" s="682"/>
      <c r="BW58" s="682"/>
      <c r="BX58" s="682"/>
      <c r="BY58" s="682"/>
      <c r="BZ58" s="682"/>
      <c r="CA58" s="682"/>
      <c r="CB58" s="682"/>
      <c r="CC58" s="682"/>
      <c r="CD58" s="682"/>
      <c r="CE58" s="682"/>
      <c r="CF58" s="682"/>
      <c r="CG58" s="682"/>
      <c r="CH58" s="682"/>
      <c r="CI58" s="108">
        <f t="shared" si="309"/>
        <v>0.56887731481481485</v>
      </c>
      <c r="CJ58" s="47" t="str">
        <f t="shared" si="310"/>
        <v/>
      </c>
      <c r="CK58" s="47" t="str">
        <f t="shared" si="311"/>
        <v/>
      </c>
      <c r="CL58" s="47" t="str">
        <f t="shared" si="312"/>
        <v/>
      </c>
      <c r="CM58" s="701"/>
      <c r="CN58" s="783" t="s">
        <v>2451</v>
      </c>
      <c r="CO58" s="778" t="str">
        <f t="shared" si="313"/>
        <v/>
      </c>
      <c r="CP58" s="778" t="str">
        <f t="shared" si="314"/>
        <v/>
      </c>
      <c r="CQ58" s="778" t="str">
        <f t="shared" si="315"/>
        <v/>
      </c>
      <c r="CR58" s="741"/>
      <c r="CS58" s="783" t="s">
        <v>2470</v>
      </c>
      <c r="CT58" s="665">
        <f t="shared" si="316"/>
        <v>4.8969907407407365E-2</v>
      </c>
      <c r="CU58" s="667">
        <f t="shared" si="317"/>
        <v>2.0601851851852482E-3</v>
      </c>
      <c r="CV58" s="665">
        <f t="shared" si="318"/>
        <v>5.1030092592592613E-2</v>
      </c>
      <c r="CW58" s="52">
        <f t="shared" si="319"/>
        <v>17.017253604348852</v>
      </c>
      <c r="CX58" s="52">
        <f t="shared" si="320"/>
        <v>16.330233613064188</v>
      </c>
      <c r="CY58" s="58"/>
      <c r="CZ58" s="59">
        <f t="shared" si="321"/>
        <v>15.413675859463542</v>
      </c>
      <c r="DA58" s="420">
        <f t="shared" si="322"/>
        <v>16.036685227644938</v>
      </c>
      <c r="DB58" s="61">
        <f t="shared" si="323"/>
        <v>0.1766782407407404</v>
      </c>
      <c r="DC58" s="61">
        <f t="shared" si="324"/>
        <v>0.18381944444444409</v>
      </c>
      <c r="DD58" s="62"/>
      <c r="DE58" s="63">
        <v>80</v>
      </c>
      <c r="DF58" s="64">
        <f t="shared" si="325"/>
        <v>4.240277777777778</v>
      </c>
      <c r="DG58" s="64">
        <f t="shared" si="326"/>
        <v>4.4116666666666671</v>
      </c>
      <c r="DH58" s="16">
        <f t="shared" si="277"/>
        <v>150</v>
      </c>
      <c r="DI58" s="16">
        <f t="shared" si="327"/>
        <v>-43.833333333333336</v>
      </c>
      <c r="DJ58" s="65">
        <f t="shared" si="328"/>
        <v>186.16666666666666</v>
      </c>
      <c r="DK58" s="65">
        <f t="shared" si="329"/>
        <v>186.16666666666666</v>
      </c>
      <c r="DL58" s="65">
        <f t="shared" si="330"/>
        <v>186.16666666666666</v>
      </c>
      <c r="DM58" s="65">
        <f t="shared" si="331"/>
        <v>186.16666666666666</v>
      </c>
      <c r="DN58" s="65">
        <f t="shared" si="332"/>
        <v>186.16666666666666</v>
      </c>
      <c r="DO58" s="65">
        <f t="shared" si="333"/>
        <v>186.16666666666666</v>
      </c>
      <c r="DP58" s="65">
        <f t="shared" si="334"/>
        <v>186.16666666666666</v>
      </c>
      <c r="DQ58" s="65">
        <f t="shared" si="335"/>
        <v>186.16666666666666</v>
      </c>
      <c r="DR58" s="134">
        <f t="shared" si="336"/>
        <v>186.16666666666669</v>
      </c>
    </row>
    <row r="59" spans="1:123" s="713" customFormat="1">
      <c r="A59" s="212">
        <f t="shared" si="275"/>
        <v>12</v>
      </c>
      <c r="B59" s="101">
        <f t="shared" si="272"/>
        <v>80</v>
      </c>
      <c r="C59" s="843" t="s">
        <v>2341</v>
      </c>
      <c r="D59" s="114" t="s">
        <v>2342</v>
      </c>
      <c r="E59" s="114" t="s">
        <v>2050</v>
      </c>
      <c r="F59" s="843" t="s">
        <v>2320</v>
      </c>
      <c r="G59" s="712"/>
      <c r="H59" s="712"/>
      <c r="I59" s="712"/>
      <c r="J59" s="712"/>
      <c r="K59" s="712"/>
      <c r="L59" s="712"/>
      <c r="M59" s="712"/>
      <c r="N59" s="712"/>
      <c r="O59" s="712"/>
      <c r="P59" s="712"/>
      <c r="Q59" s="712"/>
      <c r="R59" s="712"/>
      <c r="S59" s="712"/>
      <c r="T59" s="712"/>
      <c r="U59" s="712"/>
      <c r="V59" s="712"/>
      <c r="W59" s="46">
        <v>0.38541666666666702</v>
      </c>
      <c r="X59" s="47" t="str">
        <f t="shared" si="286"/>
        <v/>
      </c>
      <c r="Y59" s="47" t="str">
        <f t="shared" si="287"/>
        <v/>
      </c>
      <c r="Z59" s="47" t="str">
        <f t="shared" si="288"/>
        <v/>
      </c>
      <c r="AA59" s="722"/>
      <c r="AB59" s="771" t="s">
        <v>2371</v>
      </c>
      <c r="AC59" s="778" t="str">
        <f t="shared" si="289"/>
        <v/>
      </c>
      <c r="AD59" s="778" t="str">
        <f t="shared" si="290"/>
        <v/>
      </c>
      <c r="AE59" s="778" t="str">
        <f t="shared" si="291"/>
        <v/>
      </c>
      <c r="AF59" s="741"/>
      <c r="AG59" s="771" t="s">
        <v>2392</v>
      </c>
      <c r="AH59" s="50">
        <f t="shared" si="292"/>
        <v>6.1076388888888555E-2</v>
      </c>
      <c r="AI59" s="51">
        <f t="shared" si="293"/>
        <v>6.2731481481481111E-3</v>
      </c>
      <c r="AJ59" s="50">
        <f t="shared" si="294"/>
        <v>6.7349537037036666E-2</v>
      </c>
      <c r="AK59" s="52">
        <f t="shared" si="295"/>
        <v>20.466173962478681</v>
      </c>
      <c r="AL59" s="52">
        <f t="shared" si="296"/>
        <v>18.559890015466575</v>
      </c>
      <c r="AM59" s="106">
        <f t="shared" si="297"/>
        <v>0.473599537037037</v>
      </c>
      <c r="AN59" s="47" t="str">
        <f t="shared" si="298"/>
        <v/>
      </c>
      <c r="AO59" s="47" t="str">
        <f t="shared" si="299"/>
        <v/>
      </c>
      <c r="AP59" s="47" t="str">
        <f t="shared" si="300"/>
        <v/>
      </c>
      <c r="AQ59" s="701"/>
      <c r="AR59" s="783" t="s">
        <v>2413</v>
      </c>
      <c r="AS59" s="778" t="str">
        <f t="shared" si="301"/>
        <v/>
      </c>
      <c r="AT59" s="778" t="str">
        <f t="shared" si="302"/>
        <v/>
      </c>
      <c r="AU59" s="778" t="str">
        <f t="shared" si="303"/>
        <v/>
      </c>
      <c r="AV59" s="741"/>
      <c r="AW59" s="783" t="s">
        <v>2432</v>
      </c>
      <c r="AX59" s="666">
        <f t="shared" si="304"/>
        <v>6.4293981481481521E-2</v>
      </c>
      <c r="AY59" s="723">
        <f t="shared" si="305"/>
        <v>7.4768518518518734E-3</v>
      </c>
      <c r="AZ59" s="665">
        <f t="shared" si="306"/>
        <v>7.1770833333333395E-2</v>
      </c>
      <c r="BA59" s="52">
        <f t="shared" si="307"/>
        <v>19.441944194419445</v>
      </c>
      <c r="BB59" s="52">
        <f t="shared" si="308"/>
        <v>17.416545718432509</v>
      </c>
      <c r="BC59" s="150"/>
      <c r="BD59" s="682"/>
      <c r="BE59" s="682"/>
      <c r="BF59" s="682"/>
      <c r="BG59" s="682"/>
      <c r="BH59" s="682"/>
      <c r="BI59" s="682"/>
      <c r="BJ59" s="682"/>
      <c r="BK59" s="682"/>
      <c r="BL59" s="314"/>
      <c r="BM59" s="682"/>
      <c r="BN59" s="682"/>
      <c r="BO59" s="682"/>
      <c r="BP59" s="682"/>
      <c r="BQ59" s="682"/>
      <c r="BR59" s="682"/>
      <c r="BS59" s="682"/>
      <c r="BT59" s="682"/>
      <c r="BU59" s="682"/>
      <c r="BV59" s="682"/>
      <c r="BW59" s="682"/>
      <c r="BX59" s="682"/>
      <c r="BY59" s="682"/>
      <c r="BZ59" s="682"/>
      <c r="CA59" s="682"/>
      <c r="CB59" s="682"/>
      <c r="CC59" s="682"/>
      <c r="CD59" s="682"/>
      <c r="CE59" s="682"/>
      <c r="CF59" s="682"/>
      <c r="CG59" s="682"/>
      <c r="CH59" s="682"/>
      <c r="CI59" s="108">
        <f t="shared" si="309"/>
        <v>0.57314814814814818</v>
      </c>
      <c r="CJ59" s="47" t="str">
        <f t="shared" si="310"/>
        <v/>
      </c>
      <c r="CK59" s="47" t="str">
        <f t="shared" si="311"/>
        <v/>
      </c>
      <c r="CL59" s="47" t="str">
        <f t="shared" si="312"/>
        <v/>
      </c>
      <c r="CM59" s="701"/>
      <c r="CN59" s="783" t="s">
        <v>2452</v>
      </c>
      <c r="CO59" s="778" t="str">
        <f t="shared" si="313"/>
        <v/>
      </c>
      <c r="CP59" s="778" t="str">
        <f t="shared" si="314"/>
        <v/>
      </c>
      <c r="CQ59" s="778" t="str">
        <f t="shared" si="315"/>
        <v/>
      </c>
      <c r="CR59" s="741"/>
      <c r="CS59" s="783" t="s">
        <v>2471</v>
      </c>
      <c r="CT59" s="665">
        <f t="shared" si="316"/>
        <v>4.5868055555555509E-2</v>
      </c>
      <c r="CU59" s="667">
        <f t="shared" si="317"/>
        <v>6.9675925925926085E-3</v>
      </c>
      <c r="CV59" s="665">
        <f t="shared" si="318"/>
        <v>5.2835648148148118E-2</v>
      </c>
      <c r="CW59" s="52">
        <f t="shared" si="319"/>
        <v>18.168054504163514</v>
      </c>
      <c r="CX59" s="52">
        <f t="shared" si="320"/>
        <v>15.772179627601314</v>
      </c>
      <c r="CY59" s="58"/>
      <c r="CZ59" s="59">
        <f t="shared" si="321"/>
        <v>15.316273540636926</v>
      </c>
      <c r="DA59" s="428">
        <f t="shared" si="322"/>
        <v>16.546130449476177</v>
      </c>
      <c r="DB59" s="61">
        <f t="shared" si="323"/>
        <v>0.17123842592592559</v>
      </c>
      <c r="DC59" s="61">
        <f t="shared" si="324"/>
        <v>0.18498842592592557</v>
      </c>
      <c r="DD59" s="62"/>
      <c r="DE59" s="63">
        <v>80</v>
      </c>
      <c r="DF59" s="64">
        <f t="shared" si="325"/>
        <v>4.1097222222222216</v>
      </c>
      <c r="DG59" s="64">
        <f t="shared" si="326"/>
        <v>4.4397222222222226</v>
      </c>
      <c r="DH59" s="16">
        <f t="shared" si="277"/>
        <v>145</v>
      </c>
      <c r="DI59" s="16">
        <f t="shared" si="327"/>
        <v>-45.516666666666666</v>
      </c>
      <c r="DJ59" s="65">
        <f t="shared" si="328"/>
        <v>179.48333333333335</v>
      </c>
      <c r="DK59" s="65">
        <f t="shared" si="329"/>
        <v>179.48333333333335</v>
      </c>
      <c r="DL59" s="65">
        <f t="shared" si="330"/>
        <v>179.48333333333335</v>
      </c>
      <c r="DM59" s="65">
        <f t="shared" si="331"/>
        <v>179.48333333333335</v>
      </c>
      <c r="DN59" s="65">
        <f t="shared" si="332"/>
        <v>179.48333333333335</v>
      </c>
      <c r="DO59" s="65">
        <f t="shared" si="333"/>
        <v>179.48333333333335</v>
      </c>
      <c r="DP59" s="65">
        <f t="shared" si="334"/>
        <v>179.48333333333335</v>
      </c>
      <c r="DQ59" s="65">
        <f t="shared" si="335"/>
        <v>179.48333333333335</v>
      </c>
      <c r="DR59" s="134">
        <f t="shared" si="336"/>
        <v>179.48333333333332</v>
      </c>
    </row>
    <row r="60" spans="1:123" s="713" customFormat="1">
      <c r="A60" s="212">
        <f t="shared" si="275"/>
        <v>13</v>
      </c>
      <c r="B60" s="101">
        <f t="shared" si="272"/>
        <v>80</v>
      </c>
      <c r="C60" s="843" t="s">
        <v>2343</v>
      </c>
      <c r="D60" s="114" t="s">
        <v>2051</v>
      </c>
      <c r="E60" s="114" t="s">
        <v>2344</v>
      </c>
      <c r="F60" s="843" t="s">
        <v>2320</v>
      </c>
      <c r="G60" s="712"/>
      <c r="H60" s="712"/>
      <c r="I60" s="712"/>
      <c r="J60" s="712"/>
      <c r="K60" s="712"/>
      <c r="L60" s="712"/>
      <c r="M60" s="712"/>
      <c r="N60" s="712"/>
      <c r="O60" s="712"/>
      <c r="P60" s="712"/>
      <c r="Q60" s="712"/>
      <c r="R60" s="712"/>
      <c r="S60" s="712"/>
      <c r="T60" s="712"/>
      <c r="U60" s="712"/>
      <c r="V60" s="712"/>
      <c r="W60" s="46">
        <v>0.38541666666666702</v>
      </c>
      <c r="X60" s="47" t="str">
        <f t="shared" si="286"/>
        <v/>
      </c>
      <c r="Y60" s="47" t="str">
        <f t="shared" si="287"/>
        <v/>
      </c>
      <c r="Z60" s="47" t="str">
        <f t="shared" si="288"/>
        <v/>
      </c>
      <c r="AA60" s="722"/>
      <c r="AB60" s="771" t="s">
        <v>2372</v>
      </c>
      <c r="AC60" s="778" t="str">
        <f t="shared" si="289"/>
        <v/>
      </c>
      <c r="AD60" s="778" t="str">
        <f t="shared" si="290"/>
        <v/>
      </c>
      <c r="AE60" s="778" t="str">
        <f t="shared" si="291"/>
        <v/>
      </c>
      <c r="AF60" s="741"/>
      <c r="AG60" s="771" t="s">
        <v>2393</v>
      </c>
      <c r="AH60" s="50">
        <f t="shared" si="292"/>
        <v>6.5775462962962661E-2</v>
      </c>
      <c r="AI60" s="51">
        <f t="shared" si="293"/>
        <v>5.532407407407347E-3</v>
      </c>
      <c r="AJ60" s="50">
        <f t="shared" si="294"/>
        <v>7.1307870370370008E-2</v>
      </c>
      <c r="AK60" s="52">
        <f t="shared" si="295"/>
        <v>19.004047158191096</v>
      </c>
      <c r="AL60" s="52">
        <f t="shared" si="296"/>
        <v>17.529621814640482</v>
      </c>
      <c r="AM60" s="106">
        <f t="shared" si="297"/>
        <v>0.47755787037037034</v>
      </c>
      <c r="AN60" s="47" t="str">
        <f t="shared" si="298"/>
        <v/>
      </c>
      <c r="AO60" s="47" t="str">
        <f t="shared" si="299"/>
        <v/>
      </c>
      <c r="AP60" s="47" t="str">
        <f t="shared" si="300"/>
        <v/>
      </c>
      <c r="AQ60" s="701"/>
      <c r="AR60" s="783" t="s">
        <v>2414</v>
      </c>
      <c r="AS60" s="778" t="str">
        <f t="shared" si="301"/>
        <v/>
      </c>
      <c r="AT60" s="778" t="str">
        <f t="shared" si="302"/>
        <v/>
      </c>
      <c r="AU60" s="778" t="str">
        <f t="shared" si="303"/>
        <v/>
      </c>
      <c r="AV60" s="741"/>
      <c r="AW60" s="783" t="s">
        <v>2433</v>
      </c>
      <c r="AX60" s="666">
        <f t="shared" si="304"/>
        <v>6.6539351851851891E-2</v>
      </c>
      <c r="AY60" s="723">
        <f t="shared" si="305"/>
        <v>3.854166666666603E-3</v>
      </c>
      <c r="AZ60" s="665">
        <f t="shared" si="306"/>
        <v>7.0393518518518494E-2</v>
      </c>
      <c r="BA60" s="52">
        <f t="shared" si="307"/>
        <v>18.785875804487738</v>
      </c>
      <c r="BB60" s="52">
        <f t="shared" si="308"/>
        <v>17.757316672147319</v>
      </c>
      <c r="BC60" s="150"/>
      <c r="BD60" s="682"/>
      <c r="BE60" s="682"/>
      <c r="BF60" s="682"/>
      <c r="BG60" s="682"/>
      <c r="BH60" s="682"/>
      <c r="BI60" s="682"/>
      <c r="BJ60" s="682"/>
      <c r="BK60" s="682"/>
      <c r="BL60" s="314"/>
      <c r="BM60" s="682"/>
      <c r="BN60" s="682"/>
      <c r="BO60" s="682"/>
      <c r="BP60" s="682"/>
      <c r="BQ60" s="682"/>
      <c r="BR60" s="682"/>
      <c r="BS60" s="682"/>
      <c r="BT60" s="682"/>
      <c r="BU60" s="682"/>
      <c r="BV60" s="682"/>
      <c r="BW60" s="682"/>
      <c r="BX60" s="682"/>
      <c r="BY60" s="682"/>
      <c r="BZ60" s="682"/>
      <c r="CA60" s="682"/>
      <c r="CB60" s="682"/>
      <c r="CC60" s="682"/>
      <c r="CD60" s="682"/>
      <c r="CE60" s="682"/>
      <c r="CF60" s="682"/>
      <c r="CG60" s="682"/>
      <c r="CH60" s="682"/>
      <c r="CI60" s="108">
        <f t="shared" si="309"/>
        <v>0.57572916666666663</v>
      </c>
      <c r="CJ60" s="47" t="str">
        <f t="shared" si="310"/>
        <v/>
      </c>
      <c r="CK60" s="47" t="str">
        <f t="shared" si="311"/>
        <v/>
      </c>
      <c r="CL60" s="47" t="str">
        <f t="shared" si="312"/>
        <v/>
      </c>
      <c r="CM60" s="701"/>
      <c r="CN60" s="783" t="s">
        <v>2453</v>
      </c>
      <c r="CO60" s="778" t="str">
        <f t="shared" si="313"/>
        <v/>
      </c>
      <c r="CP60" s="778" t="str">
        <f t="shared" si="314"/>
        <v/>
      </c>
      <c r="CQ60" s="778" t="str">
        <f t="shared" si="315"/>
        <v/>
      </c>
      <c r="CR60" s="741"/>
      <c r="CS60" s="783" t="s">
        <v>2472</v>
      </c>
      <c r="CT60" s="665">
        <f t="shared" si="316"/>
        <v>4.8402777777777795E-2</v>
      </c>
      <c r="CU60" s="667">
        <f t="shared" si="317"/>
        <v>3.4837962962962488E-3</v>
      </c>
      <c r="CV60" s="665">
        <f t="shared" si="318"/>
        <v>5.1886574074074043E-2</v>
      </c>
      <c r="CW60" s="52">
        <f t="shared" si="319"/>
        <v>17.216642754662843</v>
      </c>
      <c r="CX60" s="52">
        <f t="shared" si="320"/>
        <v>16.060673656033902</v>
      </c>
      <c r="CY60" s="58"/>
      <c r="CZ60" s="59">
        <f t="shared" si="321"/>
        <v>14.904109589041095</v>
      </c>
      <c r="DA60" s="420">
        <f t="shared" si="322"/>
        <v>15.678237479185348</v>
      </c>
      <c r="DB60" s="61">
        <f t="shared" si="323"/>
        <v>0.18071759259259235</v>
      </c>
      <c r="DC60" s="61">
        <f t="shared" si="324"/>
        <v>0.1901041666666663</v>
      </c>
      <c r="DD60" s="62"/>
      <c r="DE60" s="63">
        <v>80</v>
      </c>
      <c r="DF60" s="64">
        <f t="shared" si="325"/>
        <v>4.3372222222222216</v>
      </c>
      <c r="DG60" s="64">
        <f t="shared" si="326"/>
        <v>4.5625</v>
      </c>
      <c r="DH60" s="16">
        <f t="shared" si="277"/>
        <v>140</v>
      </c>
      <c r="DI60" s="16">
        <f t="shared" si="327"/>
        <v>-52.883333333333333</v>
      </c>
      <c r="DJ60" s="65">
        <f t="shared" si="328"/>
        <v>167.11666666666667</v>
      </c>
      <c r="DK60" s="65">
        <f t="shared" si="329"/>
        <v>167.11666666666667</v>
      </c>
      <c r="DL60" s="65">
        <f t="shared" si="330"/>
        <v>167.11666666666667</v>
      </c>
      <c r="DM60" s="65">
        <f t="shared" si="331"/>
        <v>167.11666666666667</v>
      </c>
      <c r="DN60" s="65">
        <f t="shared" si="332"/>
        <v>167.11666666666667</v>
      </c>
      <c r="DO60" s="65">
        <f t="shared" si="333"/>
        <v>167.11666666666667</v>
      </c>
      <c r="DP60" s="65">
        <f t="shared" si="334"/>
        <v>167.11666666666667</v>
      </c>
      <c r="DQ60" s="65">
        <f t="shared" si="335"/>
        <v>167.11666666666667</v>
      </c>
      <c r="DR60" s="134">
        <f t="shared" si="336"/>
        <v>167.11666666666665</v>
      </c>
    </row>
    <row r="61" spans="1:123" s="713" customFormat="1">
      <c r="A61" s="212">
        <f t="shared" si="275"/>
        <v>14</v>
      </c>
      <c r="B61" s="101">
        <f t="shared" si="272"/>
        <v>80</v>
      </c>
      <c r="C61" s="4" t="s">
        <v>2345</v>
      </c>
      <c r="D61" s="114" t="s">
        <v>1159</v>
      </c>
      <c r="E61" s="114" t="s">
        <v>307</v>
      </c>
      <c r="F61" s="843" t="s">
        <v>2320</v>
      </c>
      <c r="G61" s="712"/>
      <c r="H61" s="712"/>
      <c r="I61" s="712"/>
      <c r="J61" s="712"/>
      <c r="K61" s="712"/>
      <c r="L61" s="712"/>
      <c r="M61" s="712"/>
      <c r="N61" s="712"/>
      <c r="O61" s="712"/>
      <c r="P61" s="712"/>
      <c r="Q61" s="712"/>
      <c r="R61" s="712"/>
      <c r="S61" s="712"/>
      <c r="T61" s="712"/>
      <c r="U61" s="712"/>
      <c r="V61" s="712"/>
      <c r="W61" s="46">
        <v>0.38541666666666702</v>
      </c>
      <c r="X61" s="47" t="str">
        <f t="shared" si="286"/>
        <v/>
      </c>
      <c r="Y61" s="47" t="str">
        <f t="shared" si="287"/>
        <v/>
      </c>
      <c r="Z61" s="47" t="str">
        <f t="shared" si="288"/>
        <v/>
      </c>
      <c r="AA61" s="722"/>
      <c r="AB61" s="772" t="s">
        <v>2373</v>
      </c>
      <c r="AC61" s="778" t="str">
        <f t="shared" si="289"/>
        <v/>
      </c>
      <c r="AD61" s="778" t="str">
        <f t="shared" si="290"/>
        <v/>
      </c>
      <c r="AE61" s="778" t="str">
        <f t="shared" si="291"/>
        <v/>
      </c>
      <c r="AF61" s="741"/>
      <c r="AG61" s="772" t="s">
        <v>2394</v>
      </c>
      <c r="AH61" s="50">
        <f t="shared" si="292"/>
        <v>7.0740740740740438E-2</v>
      </c>
      <c r="AI61" s="51">
        <f t="shared" si="293"/>
        <v>3.5185185185184764E-3</v>
      </c>
      <c r="AJ61" s="50">
        <f t="shared" si="294"/>
        <v>7.4259259259258914E-2</v>
      </c>
      <c r="AK61" s="52">
        <f t="shared" si="295"/>
        <v>17.670157068062828</v>
      </c>
      <c r="AL61" s="52">
        <f t="shared" si="296"/>
        <v>16.83291770573566</v>
      </c>
      <c r="AM61" s="106">
        <f t="shared" si="297"/>
        <v>0.48050925925925925</v>
      </c>
      <c r="AN61" s="47" t="str">
        <f t="shared" si="298"/>
        <v/>
      </c>
      <c r="AO61" s="47" t="str">
        <f t="shared" si="299"/>
        <v/>
      </c>
      <c r="AP61" s="47" t="str">
        <f t="shared" si="300"/>
        <v/>
      </c>
      <c r="AQ61" s="701"/>
      <c r="AR61" s="785" t="s">
        <v>2415</v>
      </c>
      <c r="AS61" s="778" t="str">
        <f t="shared" si="301"/>
        <v/>
      </c>
      <c r="AT61" s="778" t="str">
        <f t="shared" si="302"/>
        <v/>
      </c>
      <c r="AU61" s="778" t="str">
        <f t="shared" si="303"/>
        <v/>
      </c>
      <c r="AV61" s="741"/>
      <c r="AW61" s="785" t="s">
        <v>2434</v>
      </c>
      <c r="AX61" s="666">
        <f t="shared" si="304"/>
        <v>7.2025462962962972E-2</v>
      </c>
      <c r="AY61" s="723">
        <f t="shared" si="305"/>
        <v>2.962962962962945E-3</v>
      </c>
      <c r="AZ61" s="665">
        <f t="shared" si="306"/>
        <v>7.4988425925925917E-2</v>
      </c>
      <c r="BA61" s="52">
        <f t="shared" si="307"/>
        <v>17.354973485457172</v>
      </c>
      <c r="BB61" s="52">
        <f t="shared" si="308"/>
        <v>16.669239080104955</v>
      </c>
      <c r="BC61" s="150"/>
      <c r="BD61" s="682"/>
      <c r="BE61" s="682"/>
      <c r="BF61" s="682"/>
      <c r="BG61" s="682"/>
      <c r="BH61" s="682"/>
      <c r="BI61" s="682"/>
      <c r="BJ61" s="682"/>
      <c r="BK61" s="682"/>
      <c r="BL61" s="314"/>
      <c r="BM61" s="682"/>
      <c r="BN61" s="682"/>
      <c r="BO61" s="682"/>
      <c r="BP61" s="682"/>
      <c r="BQ61" s="682"/>
      <c r="BR61" s="682"/>
      <c r="BS61" s="682"/>
      <c r="BT61" s="682"/>
      <c r="BU61" s="682"/>
      <c r="BV61" s="682"/>
      <c r="BW61" s="682"/>
      <c r="BX61" s="682"/>
      <c r="BY61" s="682"/>
      <c r="BZ61" s="682"/>
      <c r="CA61" s="682"/>
      <c r="CB61" s="682"/>
      <c r="CC61" s="682"/>
      <c r="CD61" s="682"/>
      <c r="CE61" s="682"/>
      <c r="CF61" s="682"/>
      <c r="CG61" s="682"/>
      <c r="CH61" s="682"/>
      <c r="CI61" s="108">
        <f t="shared" si="309"/>
        <v>0.58327546296296295</v>
      </c>
      <c r="CJ61" s="47" t="str">
        <f t="shared" si="310"/>
        <v/>
      </c>
      <c r="CK61" s="47" t="str">
        <f t="shared" si="311"/>
        <v/>
      </c>
      <c r="CL61" s="47" t="str">
        <f t="shared" si="312"/>
        <v/>
      </c>
      <c r="CM61" s="701"/>
      <c r="CN61" s="785" t="s">
        <v>2454</v>
      </c>
      <c r="CO61" s="778" t="str">
        <f t="shared" si="313"/>
        <v/>
      </c>
      <c r="CP61" s="778" t="str">
        <f t="shared" si="314"/>
        <v/>
      </c>
      <c r="CQ61" s="778" t="str">
        <f t="shared" si="315"/>
        <v/>
      </c>
      <c r="CR61" s="741"/>
      <c r="CS61" s="785" t="s">
        <v>2473</v>
      </c>
      <c r="CT61" s="665">
        <f t="shared" si="316"/>
        <v>4.6527777777777724E-2</v>
      </c>
      <c r="CU61" s="667">
        <f t="shared" si="317"/>
        <v>3.6226851851852704E-3</v>
      </c>
      <c r="CV61" s="665">
        <f t="shared" si="318"/>
        <v>5.0150462962962994E-2</v>
      </c>
      <c r="CW61" s="52">
        <f t="shared" si="319"/>
        <v>17.910447761194028</v>
      </c>
      <c r="CX61" s="52">
        <f t="shared" si="320"/>
        <v>16.616662820216941</v>
      </c>
      <c r="CY61" s="58"/>
      <c r="CZ61" s="59">
        <f t="shared" si="321"/>
        <v>14.472361809045227</v>
      </c>
      <c r="DA61" s="420">
        <f t="shared" si="322"/>
        <v>14.967899724854785</v>
      </c>
      <c r="DB61" s="61">
        <f t="shared" si="323"/>
        <v>0.18929398148148113</v>
      </c>
      <c r="DC61" s="61">
        <f t="shared" si="324"/>
        <v>0.19577546296296255</v>
      </c>
      <c r="DD61" s="62"/>
      <c r="DE61" s="63">
        <v>80</v>
      </c>
      <c r="DF61" s="64">
        <f t="shared" si="325"/>
        <v>4.5430555555555552</v>
      </c>
      <c r="DG61" s="64">
        <f t="shared" si="326"/>
        <v>4.6986111111111111</v>
      </c>
      <c r="DH61" s="16">
        <f t="shared" si="277"/>
        <v>135</v>
      </c>
      <c r="DI61" s="16">
        <f t="shared" si="327"/>
        <v>-61.05</v>
      </c>
      <c r="DJ61" s="65">
        <f t="shared" si="328"/>
        <v>153.94999999999999</v>
      </c>
      <c r="DK61" s="65">
        <f t="shared" si="329"/>
        <v>153.94999999999999</v>
      </c>
      <c r="DL61" s="65">
        <f t="shared" si="330"/>
        <v>153.94999999999999</v>
      </c>
      <c r="DM61" s="65">
        <f t="shared" si="331"/>
        <v>153.94999999999999</v>
      </c>
      <c r="DN61" s="65">
        <f t="shared" si="332"/>
        <v>153.94999999999999</v>
      </c>
      <c r="DO61" s="65">
        <f t="shared" si="333"/>
        <v>153.94999999999999</v>
      </c>
      <c r="DP61" s="65">
        <f t="shared" si="334"/>
        <v>153.94999999999999</v>
      </c>
      <c r="DQ61" s="65">
        <f t="shared" si="335"/>
        <v>153.94999999999999</v>
      </c>
      <c r="DR61" s="134">
        <f t="shared" si="336"/>
        <v>153.94999999999999</v>
      </c>
    </row>
    <row r="62" spans="1:123" s="713" customFormat="1">
      <c r="A62" s="212">
        <f t="shared" si="275"/>
        <v>15</v>
      </c>
      <c r="B62" s="101">
        <f t="shared" si="272"/>
        <v>80</v>
      </c>
      <c r="C62" s="843" t="s">
        <v>2346</v>
      </c>
      <c r="D62" s="114" t="s">
        <v>2347</v>
      </c>
      <c r="E62" s="114" t="s">
        <v>1415</v>
      </c>
      <c r="F62" s="843" t="s">
        <v>2320</v>
      </c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2"/>
      <c r="S62" s="712"/>
      <c r="T62" s="712"/>
      <c r="U62" s="712"/>
      <c r="V62" s="712"/>
      <c r="W62" s="46">
        <v>0.38541666666666702</v>
      </c>
      <c r="X62" s="47" t="str">
        <f t="shared" si="286"/>
        <v/>
      </c>
      <c r="Y62" s="47" t="str">
        <f t="shared" si="287"/>
        <v/>
      </c>
      <c r="Z62" s="47" t="str">
        <f t="shared" si="288"/>
        <v/>
      </c>
      <c r="AA62" s="722"/>
      <c r="AB62" s="772" t="s">
        <v>2374</v>
      </c>
      <c r="AC62" s="778" t="str">
        <f t="shared" si="289"/>
        <v/>
      </c>
      <c r="AD62" s="778" t="str">
        <f t="shared" si="290"/>
        <v/>
      </c>
      <c r="AE62" s="778" t="str">
        <f t="shared" si="291"/>
        <v/>
      </c>
      <c r="AF62" s="741"/>
      <c r="AG62" s="772" t="s">
        <v>2395</v>
      </c>
      <c r="AH62" s="50">
        <f t="shared" si="292"/>
        <v>7.019675925925889E-2</v>
      </c>
      <c r="AI62" s="51">
        <f t="shared" si="293"/>
        <v>2.3263888888889195E-3</v>
      </c>
      <c r="AJ62" s="50">
        <f t="shared" si="294"/>
        <v>7.2523148148147809E-2</v>
      </c>
      <c r="AK62" s="52">
        <f t="shared" si="295"/>
        <v>17.807089859851608</v>
      </c>
      <c r="AL62" s="52">
        <f t="shared" si="296"/>
        <v>17.235876157037982</v>
      </c>
      <c r="AM62" s="106">
        <f t="shared" si="297"/>
        <v>0.47877314814814814</v>
      </c>
      <c r="AN62" s="47" t="str">
        <f t="shared" si="298"/>
        <v/>
      </c>
      <c r="AO62" s="47" t="str">
        <f t="shared" si="299"/>
        <v/>
      </c>
      <c r="AP62" s="47" t="str">
        <f t="shared" si="300"/>
        <v/>
      </c>
      <c r="AQ62" s="701"/>
      <c r="AR62" s="785" t="s">
        <v>2416</v>
      </c>
      <c r="AS62" s="778" t="str">
        <f t="shared" si="301"/>
        <v/>
      </c>
      <c r="AT62" s="778" t="str">
        <f t="shared" si="302"/>
        <v/>
      </c>
      <c r="AU62" s="778" t="str">
        <f t="shared" si="303"/>
        <v/>
      </c>
      <c r="AV62" s="741"/>
      <c r="AW62" s="785" t="s">
        <v>2435</v>
      </c>
      <c r="AX62" s="666">
        <f t="shared" si="304"/>
        <v>7.7152777777777792E-2</v>
      </c>
      <c r="AY62" s="723">
        <f t="shared" si="305"/>
        <v>2.569444444444402E-3</v>
      </c>
      <c r="AZ62" s="665">
        <f t="shared" si="306"/>
        <v>7.9722222222222194E-2</v>
      </c>
      <c r="BA62" s="52">
        <f t="shared" si="307"/>
        <v>16.201620162016201</v>
      </c>
      <c r="BB62" s="52">
        <f t="shared" si="308"/>
        <v>15.679442508710801</v>
      </c>
      <c r="BC62" s="150"/>
      <c r="BD62" s="682"/>
      <c r="BE62" s="682"/>
      <c r="BF62" s="682"/>
      <c r="BG62" s="682"/>
      <c r="BH62" s="682"/>
      <c r="BI62" s="682"/>
      <c r="BJ62" s="682"/>
      <c r="BK62" s="682"/>
      <c r="BL62" s="314"/>
      <c r="BM62" s="682"/>
      <c r="BN62" s="682"/>
      <c r="BO62" s="682"/>
      <c r="BP62" s="682"/>
      <c r="BQ62" s="682"/>
      <c r="BR62" s="682"/>
      <c r="BS62" s="682"/>
      <c r="BT62" s="682"/>
      <c r="BU62" s="682"/>
      <c r="BV62" s="682"/>
      <c r="BW62" s="682"/>
      <c r="BX62" s="682"/>
      <c r="BY62" s="682"/>
      <c r="BZ62" s="682"/>
      <c r="CA62" s="682"/>
      <c r="CB62" s="682"/>
      <c r="CC62" s="682"/>
      <c r="CD62" s="682"/>
      <c r="CE62" s="682"/>
      <c r="CF62" s="682"/>
      <c r="CG62" s="682"/>
      <c r="CH62" s="682"/>
      <c r="CI62" s="108">
        <f t="shared" si="309"/>
        <v>0.58627314814814813</v>
      </c>
      <c r="CJ62" s="47" t="str">
        <f t="shared" si="310"/>
        <v/>
      </c>
      <c r="CK62" s="47" t="str">
        <f t="shared" si="311"/>
        <v/>
      </c>
      <c r="CL62" s="47" t="str">
        <f t="shared" si="312"/>
        <v/>
      </c>
      <c r="CM62" s="701"/>
      <c r="CN62" s="785" t="s">
        <v>2455</v>
      </c>
      <c r="CO62" s="778" t="str">
        <f t="shared" si="313"/>
        <v/>
      </c>
      <c r="CP62" s="778" t="str">
        <f t="shared" si="314"/>
        <v/>
      </c>
      <c r="CQ62" s="778" t="str">
        <f t="shared" si="315"/>
        <v/>
      </c>
      <c r="CR62" s="741"/>
      <c r="CS62" s="785" t="s">
        <v>2474</v>
      </c>
      <c r="CT62" s="665">
        <f t="shared" si="316"/>
        <v>4.9988425925926006E-2</v>
      </c>
      <c r="CU62" s="667">
        <f t="shared" si="317"/>
        <v>3.1828703703703498E-3</v>
      </c>
      <c r="CV62" s="665">
        <f t="shared" si="318"/>
        <v>5.3171296296296355E-2</v>
      </c>
      <c r="CW62" s="52">
        <f t="shared" si="319"/>
        <v>16.670525584626073</v>
      </c>
      <c r="CX62" s="52">
        <f t="shared" si="320"/>
        <v>15.672616456247281</v>
      </c>
      <c r="CY62" s="58"/>
      <c r="CZ62" s="59">
        <f t="shared" si="321"/>
        <v>14.01018714588222</v>
      </c>
      <c r="DA62" s="420">
        <f t="shared" si="322"/>
        <v>14.357771260997065</v>
      </c>
      <c r="DB62" s="61">
        <f t="shared" si="323"/>
        <v>0.19733796296296269</v>
      </c>
      <c r="DC62" s="61">
        <f t="shared" si="324"/>
        <v>0.20223379629629601</v>
      </c>
      <c r="DD62" s="62"/>
      <c r="DE62" s="63">
        <v>80</v>
      </c>
      <c r="DF62" s="64">
        <f t="shared" si="325"/>
        <v>4.7361111111111116</v>
      </c>
      <c r="DG62" s="64">
        <f t="shared" si="326"/>
        <v>4.8536111111111104</v>
      </c>
      <c r="DH62" s="16">
        <f t="shared" si="277"/>
        <v>130</v>
      </c>
      <c r="DI62" s="16">
        <f t="shared" si="327"/>
        <v>-70.349999999999994</v>
      </c>
      <c r="DJ62" s="65">
        <f t="shared" si="328"/>
        <v>139.65</v>
      </c>
      <c r="DK62" s="65">
        <f t="shared" si="329"/>
        <v>139.65</v>
      </c>
      <c r="DL62" s="65">
        <f t="shared" si="330"/>
        <v>139.65</v>
      </c>
      <c r="DM62" s="65">
        <f t="shared" si="331"/>
        <v>139.65</v>
      </c>
      <c r="DN62" s="65">
        <f t="shared" si="332"/>
        <v>139.65</v>
      </c>
      <c r="DO62" s="65">
        <f t="shared" si="333"/>
        <v>139.65</v>
      </c>
      <c r="DP62" s="65">
        <f t="shared" si="334"/>
        <v>139.65</v>
      </c>
      <c r="DQ62" s="65">
        <f t="shared" si="335"/>
        <v>139.65</v>
      </c>
      <c r="DR62" s="134">
        <f t="shared" si="336"/>
        <v>139.65</v>
      </c>
    </row>
    <row r="63" spans="1:123" s="713" customFormat="1">
      <c r="A63" s="212">
        <f t="shared" si="275"/>
        <v>16</v>
      </c>
      <c r="B63" s="101">
        <f t="shared" si="272"/>
        <v>80</v>
      </c>
      <c r="C63" s="4" t="s">
        <v>2348</v>
      </c>
      <c r="D63" s="114" t="s">
        <v>2349</v>
      </c>
      <c r="E63" s="114" t="s">
        <v>2350</v>
      </c>
      <c r="F63" s="843" t="s">
        <v>2320</v>
      </c>
      <c r="G63" s="712"/>
      <c r="H63" s="712"/>
      <c r="I63" s="712"/>
      <c r="J63" s="712"/>
      <c r="K63" s="712"/>
      <c r="L63" s="712"/>
      <c r="M63" s="712"/>
      <c r="N63" s="712"/>
      <c r="O63" s="712"/>
      <c r="P63" s="712"/>
      <c r="Q63" s="712"/>
      <c r="R63" s="712"/>
      <c r="S63" s="712"/>
      <c r="T63" s="712"/>
      <c r="U63" s="712"/>
      <c r="V63" s="712"/>
      <c r="W63" s="46">
        <v>0.38541666666666702</v>
      </c>
      <c r="X63" s="47" t="str">
        <f t="shared" si="286"/>
        <v/>
      </c>
      <c r="Y63" s="47" t="str">
        <f t="shared" si="287"/>
        <v/>
      </c>
      <c r="Z63" s="47" t="str">
        <f t="shared" si="288"/>
        <v/>
      </c>
      <c r="AA63" s="722"/>
      <c r="AB63" s="772" t="s">
        <v>2375</v>
      </c>
      <c r="AC63" s="778" t="str">
        <f t="shared" si="289"/>
        <v/>
      </c>
      <c r="AD63" s="778" t="str">
        <f t="shared" si="290"/>
        <v/>
      </c>
      <c r="AE63" s="778" t="str">
        <f t="shared" si="291"/>
        <v/>
      </c>
      <c r="AF63" s="741"/>
      <c r="AG63" s="772" t="s">
        <v>2396</v>
      </c>
      <c r="AH63" s="50">
        <f t="shared" si="292"/>
        <v>5.7268518518518163E-2</v>
      </c>
      <c r="AI63" s="51">
        <f t="shared" si="293"/>
        <v>7.766203703703678E-3</v>
      </c>
      <c r="AJ63" s="50">
        <f t="shared" si="294"/>
        <v>6.5034722222221841E-2</v>
      </c>
      <c r="AK63" s="52">
        <f t="shared" si="295"/>
        <v>21.827000808407437</v>
      </c>
      <c r="AL63" s="52">
        <f t="shared" si="296"/>
        <v>19.220501868659905</v>
      </c>
      <c r="AM63" s="106">
        <f t="shared" si="297"/>
        <v>0.47128472222222217</v>
      </c>
      <c r="AN63" s="47" t="str">
        <f t="shared" si="298"/>
        <v/>
      </c>
      <c r="AO63" s="47" t="str">
        <f t="shared" si="299"/>
        <v/>
      </c>
      <c r="AP63" s="47" t="str">
        <f t="shared" si="300"/>
        <v/>
      </c>
      <c r="AQ63" s="701"/>
      <c r="AR63" s="785" t="s">
        <v>2417</v>
      </c>
      <c r="AS63" s="778" t="str">
        <f t="shared" si="301"/>
        <v/>
      </c>
      <c r="AT63" s="778" t="str">
        <f t="shared" si="302"/>
        <v/>
      </c>
      <c r="AU63" s="778" t="str">
        <f t="shared" si="303"/>
        <v/>
      </c>
      <c r="AV63" s="741"/>
      <c r="AW63" s="785" t="s">
        <v>2436</v>
      </c>
      <c r="AX63" s="666">
        <f t="shared" si="304"/>
        <v>8.2430555555555562E-2</v>
      </c>
      <c r="AY63" s="723">
        <f t="shared" si="305"/>
        <v>8.6111111111111249E-3</v>
      </c>
      <c r="AZ63" s="665">
        <f t="shared" si="306"/>
        <v>9.1041666666666687E-2</v>
      </c>
      <c r="BA63" s="52">
        <f t="shared" si="307"/>
        <v>15.164279696714404</v>
      </c>
      <c r="BB63" s="52">
        <f t="shared" si="308"/>
        <v>13.729977116704807</v>
      </c>
      <c r="BC63" s="150"/>
      <c r="BD63" s="682"/>
      <c r="BE63" s="682"/>
      <c r="BF63" s="682"/>
      <c r="BG63" s="682"/>
      <c r="BH63" s="682"/>
      <c r="BI63" s="682"/>
      <c r="BJ63" s="682"/>
      <c r="BK63" s="682"/>
      <c r="BL63" s="314"/>
      <c r="BM63" s="682"/>
      <c r="BN63" s="682"/>
      <c r="BO63" s="682"/>
      <c r="BP63" s="682"/>
      <c r="BQ63" s="682"/>
      <c r="BR63" s="682"/>
      <c r="BS63" s="682"/>
      <c r="BT63" s="682"/>
      <c r="BU63" s="682"/>
      <c r="BV63" s="682"/>
      <c r="BW63" s="682"/>
      <c r="BX63" s="682"/>
      <c r="BY63" s="682"/>
      <c r="BZ63" s="682"/>
      <c r="CA63" s="682"/>
      <c r="CB63" s="682"/>
      <c r="CC63" s="682"/>
      <c r="CD63" s="682"/>
      <c r="CE63" s="682"/>
      <c r="CF63" s="682"/>
      <c r="CG63" s="682"/>
      <c r="CH63" s="682"/>
      <c r="CI63" s="108">
        <f t="shared" si="309"/>
        <v>0.59010416666666665</v>
      </c>
      <c r="CJ63" s="47" t="str">
        <f t="shared" si="310"/>
        <v/>
      </c>
      <c r="CK63" s="47" t="str">
        <f t="shared" si="311"/>
        <v/>
      </c>
      <c r="CL63" s="47" t="str">
        <f t="shared" si="312"/>
        <v/>
      </c>
      <c r="CM63" s="701"/>
      <c r="CN63" s="785" t="s">
        <v>2456</v>
      </c>
      <c r="CO63" s="778" t="str">
        <f t="shared" si="313"/>
        <v/>
      </c>
      <c r="CP63" s="778" t="str">
        <f t="shared" si="314"/>
        <v/>
      </c>
      <c r="CQ63" s="778" t="str">
        <f t="shared" si="315"/>
        <v/>
      </c>
      <c r="CR63" s="741"/>
      <c r="CS63" s="785" t="s">
        <v>2475</v>
      </c>
      <c r="CT63" s="665">
        <f t="shared" si="316"/>
        <v>3.8101851851851887E-2</v>
      </c>
      <c r="CU63" s="667">
        <f t="shared" si="317"/>
        <v>2.2569444444443532E-3</v>
      </c>
      <c r="CV63" s="665">
        <f t="shared" si="318"/>
        <v>4.035879629629624E-2</v>
      </c>
      <c r="CW63" s="52">
        <f t="shared" si="319"/>
        <v>21.871202916160389</v>
      </c>
      <c r="CX63" s="52">
        <f t="shared" si="320"/>
        <v>20.648121594493833</v>
      </c>
      <c r="CY63" s="58"/>
      <c r="CZ63" s="59">
        <f t="shared" si="321"/>
        <v>14.59140489956488</v>
      </c>
      <c r="DA63" s="420">
        <f t="shared" si="322"/>
        <v>15.935425074860044</v>
      </c>
      <c r="DB63" s="61">
        <f t="shared" si="323"/>
        <v>0.17780092592592561</v>
      </c>
      <c r="DC63" s="61">
        <f t="shared" si="324"/>
        <v>0.19417824074074042</v>
      </c>
      <c r="DD63" s="62"/>
      <c r="DE63" s="63">
        <v>80</v>
      </c>
      <c r="DF63" s="64">
        <f t="shared" si="325"/>
        <v>4.2672222222222222</v>
      </c>
      <c r="DG63" s="64">
        <f t="shared" si="326"/>
        <v>4.660277777777778</v>
      </c>
      <c r="DH63" s="16">
        <f t="shared" si="277"/>
        <v>125</v>
      </c>
      <c r="DI63" s="16">
        <f t="shared" si="327"/>
        <v>-58.75</v>
      </c>
      <c r="DJ63" s="65">
        <f t="shared" si="328"/>
        <v>146.25</v>
      </c>
      <c r="DK63" s="65">
        <f t="shared" si="329"/>
        <v>146.25</v>
      </c>
      <c r="DL63" s="65">
        <f t="shared" si="330"/>
        <v>146.25</v>
      </c>
      <c r="DM63" s="65">
        <f t="shared" si="331"/>
        <v>146.25</v>
      </c>
      <c r="DN63" s="65">
        <f t="shared" si="332"/>
        <v>146.25</v>
      </c>
      <c r="DO63" s="65">
        <f t="shared" si="333"/>
        <v>146.25</v>
      </c>
      <c r="DP63" s="65">
        <f t="shared" si="334"/>
        <v>146.25</v>
      </c>
      <c r="DQ63" s="65">
        <f t="shared" si="335"/>
        <v>146.25</v>
      </c>
      <c r="DR63" s="134">
        <f t="shared" si="336"/>
        <v>146.25</v>
      </c>
    </row>
    <row r="64" spans="1:123" s="713" customFormat="1">
      <c r="A64" s="212">
        <f t="shared" si="275"/>
        <v>17</v>
      </c>
      <c r="B64" s="101">
        <f t="shared" si="272"/>
        <v>80</v>
      </c>
      <c r="C64" s="843" t="s">
        <v>2351</v>
      </c>
      <c r="D64" s="114" t="s">
        <v>430</v>
      </c>
      <c r="E64" s="114" t="s">
        <v>419</v>
      </c>
      <c r="F64" s="843" t="s">
        <v>2320</v>
      </c>
      <c r="G64" s="712"/>
      <c r="H64" s="712"/>
      <c r="I64" s="712"/>
      <c r="J64" s="712"/>
      <c r="K64" s="712"/>
      <c r="L64" s="712"/>
      <c r="M64" s="712"/>
      <c r="N64" s="712"/>
      <c r="O64" s="712"/>
      <c r="P64" s="712"/>
      <c r="Q64" s="712"/>
      <c r="R64" s="712"/>
      <c r="S64" s="712"/>
      <c r="T64" s="712"/>
      <c r="U64" s="712"/>
      <c r="V64" s="712"/>
      <c r="W64" s="46">
        <v>0.38541666666666702</v>
      </c>
      <c r="X64" s="47" t="str">
        <f t="shared" si="286"/>
        <v/>
      </c>
      <c r="Y64" s="47" t="str">
        <f t="shared" si="287"/>
        <v/>
      </c>
      <c r="Z64" s="47" t="str">
        <f t="shared" si="288"/>
        <v/>
      </c>
      <c r="AA64" s="722"/>
      <c r="AB64" s="772" t="s">
        <v>2376</v>
      </c>
      <c r="AC64" s="778" t="str">
        <f t="shared" si="289"/>
        <v/>
      </c>
      <c r="AD64" s="778" t="str">
        <f t="shared" si="290"/>
        <v/>
      </c>
      <c r="AE64" s="778" t="str">
        <f t="shared" si="291"/>
        <v/>
      </c>
      <c r="AF64" s="741"/>
      <c r="AG64" s="772" t="s">
        <v>2397</v>
      </c>
      <c r="AH64" s="50">
        <f t="shared" si="292"/>
        <v>7.0347222222221839E-2</v>
      </c>
      <c r="AI64" s="51">
        <f t="shared" si="293"/>
        <v>2.3611111111110916E-3</v>
      </c>
      <c r="AJ64" s="50">
        <f t="shared" si="294"/>
        <v>7.2708333333332931E-2</v>
      </c>
      <c r="AK64" s="52">
        <f t="shared" si="295"/>
        <v>17.769002961500494</v>
      </c>
      <c r="AL64" s="52">
        <f t="shared" si="296"/>
        <v>17.191977077363894</v>
      </c>
      <c r="AM64" s="106">
        <f t="shared" si="297"/>
        <v>0.47895833333333326</v>
      </c>
      <c r="AN64" s="47" t="str">
        <f t="shared" si="298"/>
        <v/>
      </c>
      <c r="AO64" s="47" t="str">
        <f t="shared" si="299"/>
        <v/>
      </c>
      <c r="AP64" s="47" t="str">
        <f t="shared" si="300"/>
        <v/>
      </c>
      <c r="AQ64" s="701"/>
      <c r="AR64" s="785" t="s">
        <v>2418</v>
      </c>
      <c r="AS64" s="778" t="str">
        <f t="shared" si="301"/>
        <v/>
      </c>
      <c r="AT64" s="778" t="str">
        <f t="shared" si="302"/>
        <v/>
      </c>
      <c r="AU64" s="778" t="str">
        <f t="shared" si="303"/>
        <v/>
      </c>
      <c r="AV64" s="741"/>
      <c r="AW64" s="785" t="s">
        <v>2437</v>
      </c>
      <c r="AX64" s="666">
        <f t="shared" si="304"/>
        <v>7.3171296296296373E-2</v>
      </c>
      <c r="AY64" s="723">
        <f t="shared" si="305"/>
        <v>1.7592592592592382E-3</v>
      </c>
      <c r="AZ64" s="665">
        <f t="shared" si="306"/>
        <v>7.4930555555555611E-2</v>
      </c>
      <c r="BA64" s="52">
        <f t="shared" si="307"/>
        <v>17.083201518506801</v>
      </c>
      <c r="BB64" s="52">
        <f t="shared" si="308"/>
        <v>16.682113067655237</v>
      </c>
      <c r="BC64" s="150"/>
      <c r="BD64" s="682"/>
      <c r="BE64" s="682"/>
      <c r="BF64" s="682"/>
      <c r="BG64" s="682"/>
      <c r="BH64" s="682"/>
      <c r="BI64" s="682"/>
      <c r="BJ64" s="682"/>
      <c r="BK64" s="682"/>
      <c r="BL64" s="314"/>
      <c r="BM64" s="682"/>
      <c r="BN64" s="682"/>
      <c r="BO64" s="682"/>
      <c r="BP64" s="682"/>
      <c r="BQ64" s="682"/>
      <c r="BR64" s="682"/>
      <c r="BS64" s="682"/>
      <c r="BT64" s="682"/>
      <c r="BU64" s="682"/>
      <c r="BV64" s="682"/>
      <c r="BW64" s="682"/>
      <c r="BX64" s="682"/>
      <c r="BY64" s="682"/>
      <c r="BZ64" s="682"/>
      <c r="CA64" s="682"/>
      <c r="CB64" s="682"/>
      <c r="CC64" s="682"/>
      <c r="CD64" s="682"/>
      <c r="CE64" s="682"/>
      <c r="CF64" s="682"/>
      <c r="CG64" s="682"/>
      <c r="CH64" s="682"/>
      <c r="CI64" s="108">
        <f t="shared" si="309"/>
        <v>0.58166666666666667</v>
      </c>
      <c r="CJ64" s="47" t="str">
        <f t="shared" si="310"/>
        <v/>
      </c>
      <c r="CK64" s="47" t="str">
        <f t="shared" si="311"/>
        <v/>
      </c>
      <c r="CL64" s="47" t="str">
        <f t="shared" si="312"/>
        <v/>
      </c>
      <c r="CM64" s="701"/>
      <c r="CN64" s="785" t="s">
        <v>2457</v>
      </c>
      <c r="CO64" s="778" t="str">
        <f t="shared" si="313"/>
        <v/>
      </c>
      <c r="CP64" s="778" t="str">
        <f t="shared" si="314"/>
        <v/>
      </c>
      <c r="CQ64" s="778" t="str">
        <f t="shared" si="315"/>
        <v/>
      </c>
      <c r="CR64" s="741"/>
      <c r="CS64" s="785" t="s">
        <v>2476</v>
      </c>
      <c r="CT64" s="665">
        <f t="shared" si="316"/>
        <v>5.5138888888888848E-2</v>
      </c>
      <c r="CU64" s="667">
        <f t="shared" si="317"/>
        <v>2.5578703703703631E-3</v>
      </c>
      <c r="CV64" s="665">
        <f t="shared" si="318"/>
        <v>5.7696759259259212E-2</v>
      </c>
      <c r="CW64" s="52">
        <f t="shared" si="319"/>
        <v>15.113350125944585</v>
      </c>
      <c r="CX64" s="52">
        <f t="shared" si="320"/>
        <v>14.443329989969911</v>
      </c>
      <c r="CY64" s="58"/>
      <c r="CZ64" s="59">
        <f t="shared" si="321"/>
        <v>13.972602739726026</v>
      </c>
      <c r="DA64" s="420">
        <f t="shared" si="322"/>
        <v>14.262409694709858</v>
      </c>
      <c r="DB64" s="61">
        <f t="shared" si="323"/>
        <v>0.19865740740740706</v>
      </c>
      <c r="DC64" s="61">
        <f t="shared" si="324"/>
        <v>0.20277777777777739</v>
      </c>
      <c r="DD64" s="62"/>
      <c r="DE64" s="63">
        <v>80</v>
      </c>
      <c r="DF64" s="64">
        <f t="shared" si="325"/>
        <v>4.7677777777777779</v>
      </c>
      <c r="DG64" s="64">
        <f t="shared" si="326"/>
        <v>4.8666666666666671</v>
      </c>
      <c r="DH64" s="16">
        <f t="shared" si="277"/>
        <v>120</v>
      </c>
      <c r="DI64" s="16">
        <f t="shared" si="327"/>
        <v>-71.133333333333326</v>
      </c>
      <c r="DJ64" s="65">
        <f t="shared" si="328"/>
        <v>128.86666666666667</v>
      </c>
      <c r="DK64" s="65">
        <f t="shared" si="329"/>
        <v>128.86666666666667</v>
      </c>
      <c r="DL64" s="65">
        <f t="shared" si="330"/>
        <v>128.86666666666667</v>
      </c>
      <c r="DM64" s="65">
        <f t="shared" si="331"/>
        <v>128.86666666666667</v>
      </c>
      <c r="DN64" s="65">
        <f t="shared" si="332"/>
        <v>128.86666666666667</v>
      </c>
      <c r="DO64" s="65">
        <f t="shared" si="333"/>
        <v>128.86666666666667</v>
      </c>
      <c r="DP64" s="65">
        <f t="shared" si="334"/>
        <v>128.86666666666667</v>
      </c>
      <c r="DQ64" s="65">
        <f t="shared" si="335"/>
        <v>128.86666666666667</v>
      </c>
      <c r="DR64" s="134">
        <f t="shared" si="336"/>
        <v>128.86666666666667</v>
      </c>
    </row>
    <row r="65" spans="1:123" s="713" customFormat="1">
      <c r="A65" s="212">
        <f t="shared" si="275"/>
        <v>18</v>
      </c>
      <c r="B65" s="101">
        <f t="shared" si="272"/>
        <v>80</v>
      </c>
      <c r="C65" s="843" t="s">
        <v>2352</v>
      </c>
      <c r="D65" s="114" t="s">
        <v>1287</v>
      </c>
      <c r="E65" s="114" t="s">
        <v>312</v>
      </c>
      <c r="F65" s="843" t="s">
        <v>2320</v>
      </c>
      <c r="G65" s="712"/>
      <c r="H65" s="712"/>
      <c r="I65" s="712"/>
      <c r="J65" s="712"/>
      <c r="K65" s="712"/>
      <c r="L65" s="712"/>
      <c r="M65" s="712"/>
      <c r="N65" s="712"/>
      <c r="O65" s="712"/>
      <c r="P65" s="712"/>
      <c r="Q65" s="712"/>
      <c r="R65" s="712"/>
      <c r="S65" s="712"/>
      <c r="T65" s="712"/>
      <c r="U65" s="712"/>
      <c r="V65" s="712"/>
      <c r="W65" s="46">
        <v>0.38541666666666702</v>
      </c>
      <c r="X65" s="47" t="str">
        <f t="shared" si="286"/>
        <v/>
      </c>
      <c r="Y65" s="47" t="str">
        <f t="shared" si="287"/>
        <v/>
      </c>
      <c r="Z65" s="47" t="str">
        <f t="shared" si="288"/>
        <v/>
      </c>
      <c r="AA65" s="722"/>
      <c r="AB65" s="772" t="s">
        <v>2377</v>
      </c>
      <c r="AC65" s="778" t="str">
        <f t="shared" si="289"/>
        <v/>
      </c>
      <c r="AD65" s="778" t="str">
        <f t="shared" si="290"/>
        <v/>
      </c>
      <c r="AE65" s="778" t="str">
        <f t="shared" si="291"/>
        <v/>
      </c>
      <c r="AF65" s="741"/>
      <c r="AG65" s="772" t="s">
        <v>2398</v>
      </c>
      <c r="AH65" s="50">
        <f t="shared" si="292"/>
        <v>6.9976851851851485E-2</v>
      </c>
      <c r="AI65" s="51">
        <f t="shared" si="293"/>
        <v>5.9606481481481732E-3</v>
      </c>
      <c r="AJ65" s="50">
        <f t="shared" si="294"/>
        <v>7.5937499999999658E-2</v>
      </c>
      <c r="AK65" s="52">
        <f t="shared" si="295"/>
        <v>17.863049950380418</v>
      </c>
      <c r="AL65" s="52">
        <f t="shared" si="296"/>
        <v>16.460905349794238</v>
      </c>
      <c r="AM65" s="106">
        <f t="shared" si="297"/>
        <v>0.48218749999999999</v>
      </c>
      <c r="AN65" s="47" t="str">
        <f t="shared" si="298"/>
        <v/>
      </c>
      <c r="AO65" s="47" t="str">
        <f t="shared" si="299"/>
        <v/>
      </c>
      <c r="AP65" s="47" t="str">
        <f t="shared" si="300"/>
        <v/>
      </c>
      <c r="AQ65" s="701"/>
      <c r="AR65" s="785" t="s">
        <v>2419</v>
      </c>
      <c r="AS65" s="778" t="str">
        <f t="shared" si="301"/>
        <v/>
      </c>
      <c r="AT65" s="778" t="str">
        <f t="shared" si="302"/>
        <v/>
      </c>
      <c r="AU65" s="778" t="str">
        <f t="shared" si="303"/>
        <v/>
      </c>
      <c r="AV65" s="741"/>
      <c r="AW65" s="785" t="s">
        <v>2438</v>
      </c>
      <c r="AX65" s="666">
        <f t="shared" si="304"/>
        <v>7.3819444444444438E-2</v>
      </c>
      <c r="AY65" s="723">
        <f t="shared" si="305"/>
        <v>2.2337962962962754E-3</v>
      </c>
      <c r="AZ65" s="665">
        <f t="shared" si="306"/>
        <v>7.6053240740740713E-2</v>
      </c>
      <c r="BA65" s="52">
        <f t="shared" si="307"/>
        <v>16.933207902163691</v>
      </c>
      <c r="BB65" s="52">
        <f t="shared" si="308"/>
        <v>16.435854512250799</v>
      </c>
      <c r="BC65" s="150"/>
      <c r="BD65" s="682"/>
      <c r="BE65" s="682"/>
      <c r="BF65" s="682"/>
      <c r="BG65" s="682"/>
      <c r="BH65" s="682"/>
      <c r="BI65" s="682"/>
      <c r="BJ65" s="682"/>
      <c r="BK65" s="682"/>
      <c r="BL65" s="314"/>
      <c r="BM65" s="682"/>
      <c r="BN65" s="682"/>
      <c r="BO65" s="682"/>
      <c r="BP65" s="682"/>
      <c r="BQ65" s="682"/>
      <c r="BR65" s="682"/>
      <c r="BS65" s="682"/>
      <c r="BT65" s="682"/>
      <c r="BU65" s="682"/>
      <c r="BV65" s="682"/>
      <c r="BW65" s="682"/>
      <c r="BX65" s="682"/>
      <c r="BY65" s="682"/>
      <c r="BZ65" s="682"/>
      <c r="CA65" s="682"/>
      <c r="CB65" s="682"/>
      <c r="CC65" s="682"/>
      <c r="CD65" s="682"/>
      <c r="CE65" s="682"/>
      <c r="CF65" s="682"/>
      <c r="CG65" s="682"/>
      <c r="CH65" s="682"/>
      <c r="CI65" s="108">
        <f t="shared" si="309"/>
        <v>0.58601851851851849</v>
      </c>
      <c r="CJ65" s="47" t="str">
        <f t="shared" si="310"/>
        <v/>
      </c>
      <c r="CK65" s="47" t="str">
        <f t="shared" si="311"/>
        <v/>
      </c>
      <c r="CL65" s="47" t="str">
        <f t="shared" si="312"/>
        <v/>
      </c>
      <c r="CM65" s="701"/>
      <c r="CN65" s="785" t="s">
        <v>2458</v>
      </c>
      <c r="CO65" s="778" t="str">
        <f t="shared" si="313"/>
        <v/>
      </c>
      <c r="CP65" s="778" t="str">
        <f t="shared" si="314"/>
        <v/>
      </c>
      <c r="CQ65" s="778" t="str">
        <f t="shared" si="315"/>
        <v/>
      </c>
      <c r="CR65" s="741"/>
      <c r="CS65" s="785" t="s">
        <v>2477</v>
      </c>
      <c r="CT65" s="665">
        <f t="shared" si="316"/>
        <v>5.4594907407407467E-2</v>
      </c>
      <c r="CU65" s="667">
        <f t="shared" si="317"/>
        <v>3.0092592592592116E-3</v>
      </c>
      <c r="CV65" s="665">
        <f t="shared" si="318"/>
        <v>5.7604166666666679E-2</v>
      </c>
      <c r="CW65" s="52">
        <f t="shared" si="319"/>
        <v>15.263938944244222</v>
      </c>
      <c r="CX65" s="52">
        <f t="shared" si="320"/>
        <v>14.466546112115731</v>
      </c>
      <c r="CY65" s="58"/>
      <c r="CZ65" s="59">
        <f t="shared" si="321"/>
        <v>13.715054064653481</v>
      </c>
      <c r="DA65" s="420">
        <f t="shared" si="322"/>
        <v>14.281547167609824</v>
      </c>
      <c r="DB65" s="61">
        <f t="shared" si="323"/>
        <v>0.19839120370370339</v>
      </c>
      <c r="DC65" s="61">
        <f t="shared" si="324"/>
        <v>0.20658564814814784</v>
      </c>
      <c r="DD65" s="62"/>
      <c r="DE65" s="63">
        <v>80</v>
      </c>
      <c r="DF65" s="64">
        <f t="shared" si="325"/>
        <v>4.7613888888888889</v>
      </c>
      <c r="DG65" s="64">
        <f t="shared" si="326"/>
        <v>4.9580555555555561</v>
      </c>
      <c r="DH65" s="16">
        <f t="shared" si="277"/>
        <v>115</v>
      </c>
      <c r="DI65" s="16">
        <f t="shared" si="327"/>
        <v>-76.616666666666674</v>
      </c>
      <c r="DJ65" s="65">
        <f t="shared" si="328"/>
        <v>118.38333333333333</v>
      </c>
      <c r="DK65" s="65">
        <f t="shared" si="329"/>
        <v>118.38333333333333</v>
      </c>
      <c r="DL65" s="65">
        <f t="shared" si="330"/>
        <v>118.38333333333333</v>
      </c>
      <c r="DM65" s="65">
        <f t="shared" si="331"/>
        <v>118.38333333333333</v>
      </c>
      <c r="DN65" s="65">
        <f t="shared" si="332"/>
        <v>118.38333333333333</v>
      </c>
      <c r="DO65" s="65">
        <f t="shared" si="333"/>
        <v>118.38333333333333</v>
      </c>
      <c r="DP65" s="65">
        <f t="shared" si="334"/>
        <v>118.38333333333333</v>
      </c>
      <c r="DQ65" s="65">
        <f t="shared" si="335"/>
        <v>118.38333333333333</v>
      </c>
      <c r="DR65" s="134">
        <f t="shared" si="336"/>
        <v>118.38333333333333</v>
      </c>
    </row>
    <row r="66" spans="1:123" s="713" customFormat="1">
      <c r="A66" s="212">
        <f t="shared" si="275"/>
        <v>19</v>
      </c>
      <c r="B66" s="101">
        <f t="shared" si="272"/>
        <v>80</v>
      </c>
      <c r="C66" s="801" t="s">
        <v>2353</v>
      </c>
      <c r="D66" s="375" t="s">
        <v>568</v>
      </c>
      <c r="E66" s="375" t="s">
        <v>2354</v>
      </c>
      <c r="F66" s="372" t="s">
        <v>49</v>
      </c>
      <c r="G66" s="712"/>
      <c r="H66" s="712"/>
      <c r="I66" s="712"/>
      <c r="J66" s="712"/>
      <c r="K66" s="712"/>
      <c r="L66" s="712"/>
      <c r="M66" s="712"/>
      <c r="N66" s="712"/>
      <c r="O66" s="712"/>
      <c r="P66" s="712"/>
      <c r="Q66" s="712"/>
      <c r="R66" s="712"/>
      <c r="S66" s="712"/>
      <c r="T66" s="712"/>
      <c r="U66" s="712"/>
      <c r="V66" s="712"/>
      <c r="W66" s="46">
        <v>0.38541666666666702</v>
      </c>
      <c r="X66" s="47" t="str">
        <f t="shared" si="286"/>
        <v/>
      </c>
      <c r="Y66" s="47" t="str">
        <f t="shared" si="287"/>
        <v/>
      </c>
      <c r="Z66" s="47" t="str">
        <f t="shared" si="288"/>
        <v/>
      </c>
      <c r="AA66" s="722"/>
      <c r="AB66" s="777" t="s">
        <v>2378</v>
      </c>
      <c r="AC66" s="778" t="str">
        <f t="shared" si="289"/>
        <v/>
      </c>
      <c r="AD66" s="778" t="str">
        <f t="shared" si="290"/>
        <v/>
      </c>
      <c r="AE66" s="778" t="str">
        <f t="shared" si="291"/>
        <v/>
      </c>
      <c r="AF66" s="741"/>
      <c r="AG66" s="777" t="s">
        <v>2399</v>
      </c>
      <c r="AH66" s="50">
        <f t="shared" si="292"/>
        <v>6.1759259259258958E-2</v>
      </c>
      <c r="AI66" s="51">
        <f t="shared" si="293"/>
        <v>4.8726851851851327E-3</v>
      </c>
      <c r="AJ66" s="50">
        <f t="shared" si="294"/>
        <v>6.6631944444444091E-2</v>
      </c>
      <c r="AK66" s="52">
        <f t="shared" si="295"/>
        <v>20.239880059970012</v>
      </c>
      <c r="AL66" s="52">
        <f t="shared" si="296"/>
        <v>18.759770713913493</v>
      </c>
      <c r="AM66" s="106">
        <f t="shared" si="297"/>
        <v>0.47288194444444442</v>
      </c>
      <c r="AN66" s="47" t="str">
        <f t="shared" si="298"/>
        <v/>
      </c>
      <c r="AO66" s="47" t="str">
        <f t="shared" si="299"/>
        <v/>
      </c>
      <c r="AP66" s="47" t="str">
        <f t="shared" si="300"/>
        <v/>
      </c>
      <c r="AQ66" s="701"/>
      <c r="AR66" s="788"/>
      <c r="AS66" s="778" t="str">
        <f t="shared" si="301"/>
        <v/>
      </c>
      <c r="AT66" s="778" t="str">
        <f t="shared" si="302"/>
        <v/>
      </c>
      <c r="AU66" s="778" t="str">
        <f t="shared" si="303"/>
        <v/>
      </c>
      <c r="AV66" s="741"/>
      <c r="AW66" s="788"/>
      <c r="AX66" s="666">
        <f t="shared" si="304"/>
        <v>-0.47288194444444442</v>
      </c>
      <c r="AY66" s="723">
        <f t="shared" si="305"/>
        <v>0</v>
      </c>
      <c r="AZ66" s="665">
        <f t="shared" si="306"/>
        <v>-0.47288194444444442</v>
      </c>
      <c r="BA66" s="52" t="e">
        <f t="shared" si="307"/>
        <v>#NUM!</v>
      </c>
      <c r="BB66" s="52" t="e">
        <f t="shared" si="308"/>
        <v>#NUM!</v>
      </c>
      <c r="BC66" s="150"/>
      <c r="BD66" s="682"/>
      <c r="BE66" s="682"/>
      <c r="BF66" s="682"/>
      <c r="BG66" s="682"/>
      <c r="BH66" s="682"/>
      <c r="BI66" s="682"/>
      <c r="BJ66" s="682"/>
      <c r="BK66" s="682"/>
      <c r="BL66" s="314"/>
      <c r="BM66" s="682"/>
      <c r="BN66" s="682"/>
      <c r="BO66" s="682"/>
      <c r="BP66" s="682"/>
      <c r="BQ66" s="682"/>
      <c r="BR66" s="682"/>
      <c r="BS66" s="682"/>
      <c r="BT66" s="682"/>
      <c r="BU66" s="682"/>
      <c r="BV66" s="682"/>
      <c r="BW66" s="682"/>
      <c r="BX66" s="682"/>
      <c r="BY66" s="682"/>
      <c r="BZ66" s="682"/>
      <c r="CA66" s="682"/>
      <c r="CB66" s="682"/>
      <c r="CC66" s="682"/>
      <c r="CD66" s="682"/>
      <c r="CE66" s="682"/>
      <c r="CF66" s="682"/>
      <c r="CG66" s="682"/>
      <c r="CH66" s="682"/>
      <c r="CI66" s="108">
        <f t="shared" si="309"/>
        <v>2.7777777777777776E-2</v>
      </c>
      <c r="CJ66" s="47" t="str">
        <f t="shared" si="310"/>
        <v/>
      </c>
      <c r="CK66" s="47" t="str">
        <f t="shared" si="311"/>
        <v/>
      </c>
      <c r="CL66" s="47" t="str">
        <f t="shared" si="312"/>
        <v/>
      </c>
      <c r="CM66" s="701"/>
      <c r="CN66" s="788"/>
      <c r="CO66" s="778" t="str">
        <f t="shared" si="313"/>
        <v/>
      </c>
      <c r="CP66" s="778" t="str">
        <f t="shared" si="314"/>
        <v/>
      </c>
      <c r="CQ66" s="778" t="str">
        <f t="shared" si="315"/>
        <v/>
      </c>
      <c r="CR66" s="741"/>
      <c r="CS66" s="788"/>
      <c r="CT66" s="665"/>
      <c r="CU66" s="667"/>
      <c r="CV66" s="665"/>
      <c r="CW66" s="52" t="e">
        <f t="shared" si="319"/>
        <v>#DIV/0!</v>
      </c>
      <c r="CX66" s="52"/>
      <c r="CY66" s="58"/>
      <c r="CZ66" s="59"/>
      <c r="DA66" s="428"/>
      <c r="DB66" s="61"/>
      <c r="DC66" s="61"/>
      <c r="DD66" s="62"/>
      <c r="DE66" s="63">
        <v>80</v>
      </c>
      <c r="DF66" s="64"/>
      <c r="DG66" s="64"/>
      <c r="DH66" s="16"/>
      <c r="DI66" s="16"/>
      <c r="DJ66" s="65"/>
      <c r="DK66" s="65"/>
      <c r="DL66" s="65"/>
      <c r="DM66" s="65"/>
      <c r="DN66" s="65"/>
      <c r="DO66" s="65"/>
      <c r="DP66" s="65"/>
      <c r="DQ66" s="65"/>
      <c r="DR66" s="134"/>
    </row>
    <row r="67" spans="1:123" s="713" customFormat="1">
      <c r="A67" s="212">
        <f t="shared" si="275"/>
        <v>20</v>
      </c>
      <c r="B67" s="101">
        <f t="shared" si="272"/>
        <v>80</v>
      </c>
      <c r="C67" s="801" t="s">
        <v>2355</v>
      </c>
      <c r="D67" s="375" t="s">
        <v>2356</v>
      </c>
      <c r="E67" s="375" t="s">
        <v>1277</v>
      </c>
      <c r="F67" s="372" t="s">
        <v>49</v>
      </c>
      <c r="G67" s="712"/>
      <c r="H67" s="712"/>
      <c r="I67" s="712"/>
      <c r="J67" s="712"/>
      <c r="K67" s="712"/>
      <c r="L67" s="712"/>
      <c r="M67" s="712"/>
      <c r="N67" s="712"/>
      <c r="O67" s="712"/>
      <c r="P67" s="712"/>
      <c r="Q67" s="712"/>
      <c r="R67" s="712"/>
      <c r="S67" s="712"/>
      <c r="T67" s="712"/>
      <c r="U67" s="712"/>
      <c r="V67" s="712"/>
      <c r="W67" s="46">
        <v>0.38541666666666702</v>
      </c>
      <c r="X67" s="47" t="str">
        <f t="shared" si="286"/>
        <v/>
      </c>
      <c r="Y67" s="47" t="str">
        <f t="shared" si="287"/>
        <v/>
      </c>
      <c r="Z67" s="47" t="str">
        <f t="shared" si="288"/>
        <v/>
      </c>
      <c r="AA67" s="722"/>
      <c r="AB67" s="777" t="s">
        <v>2379</v>
      </c>
      <c r="AC67" s="778" t="str">
        <f t="shared" si="289"/>
        <v/>
      </c>
      <c r="AD67" s="778" t="str">
        <f t="shared" si="290"/>
        <v/>
      </c>
      <c r="AE67" s="778" t="str">
        <f t="shared" si="291"/>
        <v/>
      </c>
      <c r="AF67" s="741"/>
      <c r="AG67" s="777" t="s">
        <v>2400</v>
      </c>
      <c r="AH67" s="50">
        <f t="shared" si="292"/>
        <v>5.9374999999999678E-2</v>
      </c>
      <c r="AI67" s="51">
        <f t="shared" si="293"/>
        <v>6.481481481481477E-3</v>
      </c>
      <c r="AJ67" s="50">
        <f t="shared" si="294"/>
        <v>6.5856481481481155E-2</v>
      </c>
      <c r="AK67" s="52">
        <f t="shared" si="295"/>
        <v>21.052631578947366</v>
      </c>
      <c r="AL67" s="52">
        <f t="shared" si="296"/>
        <v>18.980667838312829</v>
      </c>
      <c r="AM67" s="106">
        <f t="shared" si="297"/>
        <v>0.47210648148148149</v>
      </c>
      <c r="AN67" s="47" t="str">
        <f t="shared" si="298"/>
        <v/>
      </c>
      <c r="AO67" s="47" t="str">
        <f t="shared" si="299"/>
        <v/>
      </c>
      <c r="AP67" s="47" t="str">
        <f t="shared" si="300"/>
        <v/>
      </c>
      <c r="AQ67" s="701"/>
      <c r="AR67" s="788" t="s">
        <v>2420</v>
      </c>
      <c r="AS67" s="778" t="str">
        <f t="shared" si="301"/>
        <v/>
      </c>
      <c r="AT67" s="778" t="str">
        <f t="shared" si="302"/>
        <v/>
      </c>
      <c r="AU67" s="778" t="str">
        <f t="shared" si="303"/>
        <v/>
      </c>
      <c r="AV67" s="741"/>
      <c r="AW67" s="788" t="s">
        <v>2439</v>
      </c>
      <c r="AX67" s="666">
        <f t="shared" si="304"/>
        <v>5.8680555555555514E-2</v>
      </c>
      <c r="AY67" s="723">
        <f t="shared" si="305"/>
        <v>5.4745370370370416E-3</v>
      </c>
      <c r="AZ67" s="665">
        <f t="shared" si="306"/>
        <v>6.4155092592592555E-2</v>
      </c>
      <c r="BA67" s="52">
        <f t="shared" si="307"/>
        <v>21.301775147928996</v>
      </c>
      <c r="BB67" s="52">
        <f t="shared" si="308"/>
        <v>19.484033916651633</v>
      </c>
      <c r="BC67" s="150"/>
      <c r="BD67" s="682"/>
      <c r="BE67" s="682"/>
      <c r="BF67" s="682"/>
      <c r="BG67" s="682"/>
      <c r="BH67" s="682"/>
      <c r="BI67" s="682"/>
      <c r="BJ67" s="682"/>
      <c r="BK67" s="682"/>
      <c r="BL67" s="314"/>
      <c r="BM67" s="682"/>
      <c r="BN67" s="682"/>
      <c r="BO67" s="682"/>
      <c r="BP67" s="682"/>
      <c r="BQ67" s="682"/>
      <c r="BR67" s="682"/>
      <c r="BS67" s="682"/>
      <c r="BT67" s="682"/>
      <c r="BU67" s="682"/>
      <c r="BV67" s="682"/>
      <c r="BW67" s="682"/>
      <c r="BX67" s="682"/>
      <c r="BY67" s="682"/>
      <c r="BZ67" s="682"/>
      <c r="CA67" s="682"/>
      <c r="CB67" s="682"/>
      <c r="CC67" s="682"/>
      <c r="CD67" s="682"/>
      <c r="CE67" s="682"/>
      <c r="CF67" s="682"/>
      <c r="CG67" s="682"/>
      <c r="CH67" s="682"/>
      <c r="CI67" s="108">
        <f t="shared" si="309"/>
        <v>0.56403935185185183</v>
      </c>
      <c r="CJ67" s="47" t="str">
        <f t="shared" si="310"/>
        <v/>
      </c>
      <c r="CK67" s="47" t="str">
        <f t="shared" si="311"/>
        <v/>
      </c>
      <c r="CL67" s="47" t="str">
        <f t="shared" si="312"/>
        <v/>
      </c>
      <c r="CM67" s="701"/>
      <c r="CN67" s="788"/>
      <c r="CO67" s="778" t="str">
        <f t="shared" si="313"/>
        <v/>
      </c>
      <c r="CP67" s="778" t="str">
        <f t="shared" si="314"/>
        <v/>
      </c>
      <c r="CQ67" s="778" t="str">
        <f t="shared" si="315"/>
        <v/>
      </c>
      <c r="CR67" s="741"/>
      <c r="CS67" s="788"/>
      <c r="CT67" s="665"/>
      <c r="CU67" s="667"/>
      <c r="CV67" s="665"/>
      <c r="CW67" s="52" t="e">
        <f t="shared" si="319"/>
        <v>#DIV/0!</v>
      </c>
      <c r="CX67" s="52"/>
      <c r="CY67" s="58"/>
      <c r="CZ67" s="59"/>
      <c r="DA67" s="428"/>
      <c r="DB67" s="61"/>
      <c r="DC67" s="61"/>
      <c r="DD67" s="62"/>
      <c r="DE67" s="63">
        <v>80</v>
      </c>
      <c r="DF67" s="64"/>
      <c r="DG67" s="64"/>
      <c r="DH67" s="16"/>
      <c r="DI67" s="16"/>
      <c r="DJ67" s="65"/>
      <c r="DK67" s="65"/>
      <c r="DL67" s="65"/>
      <c r="DM67" s="65"/>
      <c r="DN67" s="65"/>
      <c r="DO67" s="65"/>
      <c r="DP67" s="65"/>
      <c r="DQ67" s="65"/>
      <c r="DR67" s="134"/>
    </row>
    <row r="68" spans="1:123" s="713" customFormat="1">
      <c r="A68" s="212">
        <f t="shared" si="275"/>
        <v>21</v>
      </c>
      <c r="B68" s="101">
        <f t="shared" si="272"/>
        <v>80</v>
      </c>
      <c r="C68" s="801" t="s">
        <v>2357</v>
      </c>
      <c r="D68" s="375" t="s">
        <v>2358</v>
      </c>
      <c r="E68" s="375" t="s">
        <v>1895</v>
      </c>
      <c r="F68" s="372" t="s">
        <v>2359</v>
      </c>
      <c r="G68" s="712"/>
      <c r="H68" s="712"/>
      <c r="I68" s="712"/>
      <c r="J68" s="712"/>
      <c r="K68" s="712"/>
      <c r="L68" s="712"/>
      <c r="M68" s="712"/>
      <c r="N68" s="712"/>
      <c r="O68" s="712"/>
      <c r="P68" s="712"/>
      <c r="Q68" s="712"/>
      <c r="R68" s="712"/>
      <c r="S68" s="712"/>
      <c r="T68" s="712"/>
      <c r="U68" s="712"/>
      <c r="V68" s="712"/>
      <c r="W68" s="46">
        <v>0.38541666666666702</v>
      </c>
      <c r="X68" s="47" t="str">
        <f t="shared" si="286"/>
        <v/>
      </c>
      <c r="Y68" s="47" t="str">
        <f t="shared" si="287"/>
        <v/>
      </c>
      <c r="Z68" s="47" t="str">
        <f t="shared" si="288"/>
        <v/>
      </c>
      <c r="AA68" s="722"/>
      <c r="AB68" s="777" t="s">
        <v>2380</v>
      </c>
      <c r="AC68" s="778" t="str">
        <f t="shared" si="289"/>
        <v/>
      </c>
      <c r="AD68" s="778" t="str">
        <f t="shared" si="290"/>
        <v/>
      </c>
      <c r="AE68" s="778" t="str">
        <f t="shared" si="291"/>
        <v/>
      </c>
      <c r="AF68" s="741"/>
      <c r="AG68" s="777" t="s">
        <v>2401</v>
      </c>
      <c r="AH68" s="50">
        <f t="shared" si="292"/>
        <v>5.1967592592592204E-2</v>
      </c>
      <c r="AI68" s="51">
        <f t="shared" si="293"/>
        <v>3.854166666666714E-3</v>
      </c>
      <c r="AJ68" s="50">
        <f t="shared" si="294"/>
        <v>5.5821759259258918E-2</v>
      </c>
      <c r="AK68" s="52">
        <f t="shared" si="295"/>
        <v>24.053452115812917</v>
      </c>
      <c r="AL68" s="52">
        <f t="shared" si="296"/>
        <v>22.392701637984658</v>
      </c>
      <c r="AM68" s="106">
        <f t="shared" si="297"/>
        <v>0.46207175925925925</v>
      </c>
      <c r="AN68" s="47" t="str">
        <f t="shared" si="298"/>
        <v/>
      </c>
      <c r="AO68" s="47" t="str">
        <f t="shared" si="299"/>
        <v/>
      </c>
      <c r="AP68" s="47" t="str">
        <f t="shared" si="300"/>
        <v/>
      </c>
      <c r="AQ68" s="701"/>
      <c r="AR68" s="789">
        <v>0.5196412037037037</v>
      </c>
      <c r="AS68" s="778" t="str">
        <f t="shared" si="301"/>
        <v/>
      </c>
      <c r="AT68" s="778" t="str">
        <f t="shared" si="302"/>
        <v/>
      </c>
      <c r="AU68" s="778" t="str">
        <f t="shared" si="303"/>
        <v/>
      </c>
      <c r="AV68" s="741"/>
      <c r="AW68" s="788" t="s">
        <v>2440</v>
      </c>
      <c r="AX68" s="666">
        <f t="shared" si="304"/>
        <v>5.7569444444444451E-2</v>
      </c>
      <c r="AY68" s="723">
        <f t="shared" si="305"/>
        <v>4.0277777777778523E-3</v>
      </c>
      <c r="AZ68" s="665">
        <f t="shared" si="306"/>
        <v>6.1597222222222303E-2</v>
      </c>
      <c r="BA68" s="52">
        <f t="shared" si="307"/>
        <v>21.712907117008445</v>
      </c>
      <c r="BB68" s="52">
        <f t="shared" si="308"/>
        <v>20.29312288613303</v>
      </c>
      <c r="BC68" s="150"/>
      <c r="BD68" s="682"/>
      <c r="BE68" s="682"/>
      <c r="BF68" s="682"/>
      <c r="BG68" s="682"/>
      <c r="BH68" s="682"/>
      <c r="BI68" s="682"/>
      <c r="BJ68" s="682"/>
      <c r="BK68" s="682"/>
      <c r="BL68" s="314"/>
      <c r="BM68" s="682"/>
      <c r="BN68" s="682"/>
      <c r="BO68" s="682"/>
      <c r="BP68" s="682"/>
      <c r="BQ68" s="682"/>
      <c r="BR68" s="682"/>
      <c r="BS68" s="682"/>
      <c r="BT68" s="682"/>
      <c r="BU68" s="682"/>
      <c r="BV68" s="682"/>
      <c r="BW68" s="682"/>
      <c r="BX68" s="682"/>
      <c r="BY68" s="682"/>
      <c r="BZ68" s="682"/>
      <c r="CA68" s="682"/>
      <c r="CB68" s="682"/>
      <c r="CC68" s="682"/>
      <c r="CD68" s="682"/>
      <c r="CE68" s="682"/>
      <c r="CF68" s="682"/>
      <c r="CG68" s="682"/>
      <c r="CH68" s="682"/>
      <c r="CI68" s="108">
        <f t="shared" si="309"/>
        <v>0.55144675925925934</v>
      </c>
      <c r="CJ68" s="47" t="str">
        <f t="shared" si="310"/>
        <v/>
      </c>
      <c r="CK68" s="47" t="str">
        <f t="shared" si="311"/>
        <v/>
      </c>
      <c r="CL68" s="47" t="str">
        <f t="shared" si="312"/>
        <v/>
      </c>
      <c r="CM68" s="701"/>
      <c r="CN68" s="788" t="s">
        <v>2459</v>
      </c>
      <c r="CO68" s="778" t="str">
        <f t="shared" si="313"/>
        <v/>
      </c>
      <c r="CP68" s="778" t="str">
        <f t="shared" si="314"/>
        <v/>
      </c>
      <c r="CQ68" s="778" t="str">
        <f t="shared" si="315"/>
        <v/>
      </c>
      <c r="CR68" s="741"/>
      <c r="CS68" s="788" t="s">
        <v>2478</v>
      </c>
      <c r="CT68" s="665">
        <f t="shared" si="316"/>
        <v>4.3182870370370274E-2</v>
      </c>
      <c r="CU68" s="667">
        <f t="shared" si="317"/>
        <v>1.099537037037035E-2</v>
      </c>
      <c r="CV68" s="665">
        <f t="shared" si="318"/>
        <v>5.4178240740740624E-2</v>
      </c>
      <c r="CW68" s="52">
        <f t="shared" si="319"/>
        <v>19.29777539533637</v>
      </c>
      <c r="CX68" s="52">
        <f t="shared" si="320"/>
        <v>15.381328775902585</v>
      </c>
      <c r="CY68" s="58"/>
      <c r="CZ68" s="59">
        <f>$DC$47/(MINUTE(DC68)/60+HOUR(DC68)+SECOND(DC68)/3600)</f>
        <v>17.641971749783799</v>
      </c>
      <c r="DA68" s="428">
        <f>$DC$47/(MINUTE(DB68)/60+HOUR(DB68)+SECOND(DB68)/3600)</f>
        <v>18.552482000757863</v>
      </c>
      <c r="DB68" s="61">
        <f t="shared" si="323"/>
        <v>0.15271990740740693</v>
      </c>
      <c r="DC68" s="61">
        <f t="shared" si="324"/>
        <v>0.1606018518518515</v>
      </c>
      <c r="DD68" s="62"/>
      <c r="DE68" s="63">
        <v>80</v>
      </c>
      <c r="DF68" s="64"/>
      <c r="DG68" s="64"/>
      <c r="DH68" s="16"/>
      <c r="DI68" s="16"/>
      <c r="DJ68" s="65"/>
      <c r="DK68" s="65"/>
      <c r="DL68" s="65"/>
      <c r="DM68" s="65"/>
      <c r="DN68" s="65"/>
      <c r="DO68" s="65"/>
      <c r="DP68" s="65"/>
      <c r="DQ68" s="65"/>
      <c r="DR68" s="134"/>
    </row>
    <row r="69" spans="1:123">
      <c r="A69" s="99" t="s">
        <v>7</v>
      </c>
      <c r="B69" s="99" t="s">
        <v>61</v>
      </c>
      <c r="C69" s="564" t="s">
        <v>61</v>
      </c>
      <c r="D69" s="521"/>
      <c r="E69" s="521"/>
      <c r="F69" s="522"/>
      <c r="G69" s="717"/>
      <c r="H69" s="717"/>
      <c r="I69" s="717"/>
      <c r="J69" s="717"/>
      <c r="K69" s="717"/>
      <c r="L69" s="717"/>
      <c r="M69" s="717"/>
      <c r="N69" s="717"/>
      <c r="O69" s="717"/>
      <c r="P69" s="717"/>
      <c r="Q69" s="717"/>
      <c r="R69" s="717"/>
      <c r="S69" s="717"/>
      <c r="T69" s="717"/>
      <c r="U69" s="717"/>
      <c r="V69" s="717"/>
      <c r="W69" s="717"/>
      <c r="X69" s="717"/>
      <c r="Y69" s="717"/>
      <c r="Z69" s="717"/>
      <c r="AA69" s="717"/>
      <c r="AB69" s="717"/>
      <c r="AC69" s="717"/>
      <c r="AD69" s="717"/>
      <c r="AE69" s="717"/>
      <c r="AF69" s="717"/>
      <c r="AG69" s="717"/>
      <c r="AH69" s="717"/>
      <c r="AI69" s="717"/>
      <c r="AJ69" s="717"/>
      <c r="AK69" s="718"/>
      <c r="AL69" s="718"/>
      <c r="AM69" s="718"/>
      <c r="AN69" s="718"/>
      <c r="AO69" s="718"/>
      <c r="AP69" s="718"/>
      <c r="AQ69" s="718"/>
      <c r="AR69" s="718"/>
      <c r="AS69" s="717"/>
      <c r="AT69" s="717"/>
      <c r="AU69" s="717"/>
      <c r="AV69" s="717"/>
      <c r="AW69" s="717"/>
      <c r="AX69" s="717"/>
      <c r="AY69" s="717"/>
      <c r="AZ69" s="717"/>
      <c r="BA69" s="717"/>
      <c r="BB69" s="717"/>
      <c r="BC69" s="717"/>
      <c r="BD69" s="717"/>
      <c r="BE69" s="717"/>
      <c r="BF69" s="717"/>
      <c r="BG69" s="717"/>
      <c r="BH69" s="717"/>
      <c r="BI69" s="717"/>
      <c r="BJ69" s="717"/>
      <c r="BK69" s="717"/>
      <c r="BL69" s="719"/>
      <c r="BM69" s="717"/>
      <c r="BN69" s="717"/>
      <c r="BO69" s="717"/>
      <c r="BP69" s="717"/>
      <c r="BQ69" s="717"/>
      <c r="BR69" s="717"/>
      <c r="BS69" s="717"/>
      <c r="BT69" s="717"/>
      <c r="BU69" s="717"/>
      <c r="BV69" s="717"/>
      <c r="BW69" s="717"/>
      <c r="BX69" s="717"/>
      <c r="BY69" s="717"/>
      <c r="BZ69" s="717"/>
      <c r="CA69" s="717"/>
      <c r="CB69" s="717"/>
      <c r="CC69" s="717"/>
      <c r="CD69" s="717"/>
      <c r="CE69" s="717"/>
      <c r="CF69" s="717"/>
      <c r="CG69" s="717"/>
      <c r="CH69" s="717"/>
      <c r="CI69" s="717"/>
      <c r="CJ69" s="717"/>
      <c r="CK69" s="717"/>
      <c r="CL69" s="717"/>
      <c r="CM69" s="717"/>
      <c r="CN69" s="717"/>
      <c r="CO69" s="717"/>
      <c r="CP69" s="717"/>
      <c r="CQ69" s="717"/>
      <c r="CR69" s="717"/>
      <c r="CS69" s="717"/>
      <c r="CT69" s="717"/>
      <c r="CU69" s="720"/>
      <c r="CV69" s="717"/>
      <c r="CW69" s="717"/>
      <c r="CX69" s="717"/>
      <c r="CY69" s="717"/>
      <c r="CZ69" s="726"/>
      <c r="DA69" s="720"/>
      <c r="DB69" s="720"/>
      <c r="DC69" s="424">
        <v>80</v>
      </c>
      <c r="DD69" s="720"/>
      <c r="DE69" s="100" t="s">
        <v>2046</v>
      </c>
      <c r="DF69" s="720"/>
      <c r="DG69" s="720"/>
      <c r="DH69" s="720"/>
      <c r="DI69" s="720"/>
      <c r="DJ69" s="720"/>
      <c r="DK69" s="720"/>
      <c r="DL69" s="720"/>
      <c r="DM69" s="720"/>
      <c r="DN69" s="720"/>
      <c r="DO69" s="720"/>
      <c r="DP69" s="720"/>
      <c r="DQ69" s="720"/>
      <c r="DR69" s="727"/>
    </row>
    <row r="70" spans="1:123" s="713" customFormat="1">
      <c r="A70" s="212">
        <v>1</v>
      </c>
      <c r="B70" s="621" t="str">
        <f t="shared" ref="B70:B78" si="337">B69</f>
        <v>80 CEI YR</v>
      </c>
      <c r="C70" s="102">
        <v>145</v>
      </c>
      <c r="D70" s="103" t="s">
        <v>2970</v>
      </c>
      <c r="E70" s="104" t="s">
        <v>1530</v>
      </c>
      <c r="F70" s="102"/>
      <c r="G70" s="682"/>
      <c r="H70" s="682"/>
      <c r="I70" s="682"/>
      <c r="J70" s="682"/>
      <c r="K70" s="682"/>
      <c r="L70" s="682"/>
      <c r="M70" s="682"/>
      <c r="N70" s="682"/>
      <c r="O70" s="682"/>
      <c r="P70" s="682"/>
      <c r="Q70" s="682"/>
      <c r="R70" s="682"/>
      <c r="S70" s="682"/>
      <c r="T70" s="682"/>
      <c r="U70" s="682"/>
      <c r="V70" s="682"/>
      <c r="W70" s="46">
        <v>0.36458333333333331</v>
      </c>
      <c r="X70" s="47" t="str">
        <f t="shared" ref="X70:X78" si="338">LEFT(AA70,2)</f>
        <v>10</v>
      </c>
      <c r="Y70" s="47" t="str">
        <f t="shared" ref="Y70:Y78" si="339">MID(AA70,3,2)</f>
        <v>19</v>
      </c>
      <c r="Z70" s="47" t="str">
        <f t="shared" ref="Z70:Z78" si="340">RIGHT(AA70,2)</f>
        <v>24</v>
      </c>
      <c r="AA70" s="722" t="s">
        <v>2097</v>
      </c>
      <c r="AB70" s="49" t="str">
        <f t="shared" ref="AB70:AB78" si="341">CONCATENATE(X70&amp;":"&amp;Y70&amp;":"&amp;Z70)</f>
        <v>10:19:24</v>
      </c>
      <c r="AC70" s="47" t="str">
        <f t="shared" ref="AC70:AC78" si="342">LEFT(AF70,2)</f>
        <v>10</v>
      </c>
      <c r="AD70" s="47" t="str">
        <f t="shared" ref="AD70:AD78" si="343">MID(AF70,3,2)</f>
        <v>25</v>
      </c>
      <c r="AE70" s="47" t="str">
        <f t="shared" ref="AE70:AE78" si="344">RIGHT(AF70,2)</f>
        <v>13</v>
      </c>
      <c r="AF70" s="701" t="s">
        <v>2098</v>
      </c>
      <c r="AG70" s="49" t="str">
        <f t="shared" ref="AG70:AG78" si="345">CONCATENATE(AC70&amp;":"&amp;AD70&amp;":"&amp;AE70)</f>
        <v>10:25:13</v>
      </c>
      <c r="AH70" s="50">
        <f t="shared" ref="AH70:AH78" si="346">AB70-W70</f>
        <v>6.5555555555555589E-2</v>
      </c>
      <c r="AI70" s="51">
        <f t="shared" ref="AI70:AI78" si="347">AG70-AB70</f>
        <v>4.0393518518517801E-3</v>
      </c>
      <c r="AJ70" s="50">
        <f t="shared" ref="AJ70:AJ78" si="348">AG70-AB70+AH70</f>
        <v>6.9594907407407369E-2</v>
      </c>
      <c r="AK70" s="52">
        <f t="shared" ref="AK70:AK78" si="349">$W$3/(MINUTE(AH70)/60+HOUR(AH70)+SECOND(AH70)/3600)</f>
        <v>19.067796610169491</v>
      </c>
      <c r="AL70" s="52">
        <f t="shared" ref="AL70:AL78" si="350">$W$3/(MINUTE(AJ70)/60+HOUR(AJ70)+SECOND(AJ70)/3600)</f>
        <v>17.961084317312491</v>
      </c>
      <c r="AM70" s="106">
        <f t="shared" ref="AM70:AM78" si="351">AG70+"0:30"</f>
        <v>0.455011574074074</v>
      </c>
      <c r="AN70" s="47" t="str">
        <f t="shared" ref="AN70:AN78" si="352">LEFT(AQ70,2)</f>
        <v>12</v>
      </c>
      <c r="AO70" s="47" t="str">
        <f t="shared" ref="AO70:AO78" si="353">MID(AQ70,3,2)</f>
        <v>12</v>
      </c>
      <c r="AP70" s="47" t="str">
        <f t="shared" ref="AP70:AP78" si="354">RIGHT(AQ70,2)</f>
        <v>22</v>
      </c>
      <c r="AQ70" s="701" t="s">
        <v>2099</v>
      </c>
      <c r="AR70" s="49" t="str">
        <f t="shared" ref="AR70:AR78" si="355">CONCATENATE(AN70&amp;":"&amp;AO70&amp;":"&amp;AP70)</f>
        <v>12:12:22</v>
      </c>
      <c r="AS70" s="47" t="str">
        <f t="shared" ref="AS70:AS78" si="356">LEFT(AV70,2)</f>
        <v>12</v>
      </c>
      <c r="AT70" s="47" t="str">
        <f t="shared" ref="AT70:AT78" si="357">MID(AV70,3,2)</f>
        <v>16</v>
      </c>
      <c r="AU70" s="47" t="str">
        <f t="shared" ref="AU70:AU78" si="358">RIGHT(AV70,2)</f>
        <v>56</v>
      </c>
      <c r="AV70" s="701" t="s">
        <v>2100</v>
      </c>
      <c r="AW70" s="49" t="str">
        <f t="shared" ref="AW70:AW78" si="359">CONCATENATE(AS70&amp;":"&amp;AT70&amp;":"&amp;AU70)</f>
        <v>12:16:56</v>
      </c>
      <c r="AX70" s="665">
        <f t="shared" ref="AX70:AX78" si="360">AR70-AM70</f>
        <v>5.3576388888888937E-2</v>
      </c>
      <c r="AY70" s="723">
        <f t="shared" ref="AY70:AY78" si="361">AW70-AR70</f>
        <v>3.1712962962963109E-3</v>
      </c>
      <c r="AZ70" s="665">
        <f t="shared" ref="AZ70:AZ78" si="362">AW70-AR70+AX70</f>
        <v>5.6747685185185248E-2</v>
      </c>
      <c r="BA70" s="52">
        <f t="shared" ref="BA70:BA78" si="363">$AM$3/(MINUTE(AX70)/60+HOUR(AX70)+SECOND(AX70)/3600)</f>
        <v>23.331173039533379</v>
      </c>
      <c r="BB70" s="52">
        <f t="shared" ref="BB70:BB78" si="364">$AM$3/(MINUTE(AZ70)/60+HOUR(AZ70)+SECOND(AZ70)/3600)</f>
        <v>22.027330205996325</v>
      </c>
      <c r="BC70" s="682"/>
      <c r="BD70" s="682"/>
      <c r="BE70" s="682"/>
      <c r="BF70" s="682"/>
      <c r="BG70" s="682"/>
      <c r="BH70" s="682"/>
      <c r="BI70" s="682"/>
      <c r="BJ70" s="682"/>
      <c r="BK70" s="682"/>
      <c r="BL70" s="314"/>
      <c r="BM70" s="682"/>
      <c r="BN70" s="682"/>
      <c r="BO70" s="682"/>
      <c r="BP70" s="682"/>
      <c r="BQ70" s="682"/>
      <c r="BR70" s="682"/>
      <c r="BS70" s="682"/>
      <c r="BT70" s="682"/>
      <c r="BU70" s="682"/>
      <c r="BV70" s="682"/>
      <c r="BW70" s="682"/>
      <c r="BX70" s="682"/>
      <c r="BY70" s="682"/>
      <c r="BZ70" s="682"/>
      <c r="CA70" s="682"/>
      <c r="CB70" s="682"/>
      <c r="CC70" s="682"/>
      <c r="CD70" s="682"/>
      <c r="CE70" s="682"/>
      <c r="CF70" s="682"/>
      <c r="CG70" s="682"/>
      <c r="CH70" s="682"/>
      <c r="CI70" s="108">
        <f t="shared" ref="CI70:CI78" si="365">AW70+"00:40"</f>
        <v>0.53953703703703704</v>
      </c>
      <c r="CJ70" s="47" t="str">
        <f t="shared" ref="CJ70:CJ78" si="366">LEFT(CM70,2)</f>
        <v>13</v>
      </c>
      <c r="CK70" s="47" t="str">
        <f t="shared" ref="CK70:CK78" si="367">MID(CM70,3,2)</f>
        <v>42</v>
      </c>
      <c r="CL70" s="47" t="str">
        <f t="shared" ref="CL70:CL78" si="368">RIGHT(CM70,2)</f>
        <v>32</v>
      </c>
      <c r="CM70" s="701" t="s">
        <v>2101</v>
      </c>
      <c r="CN70" s="49" t="str">
        <f t="shared" ref="CN70:CN77" si="369">CONCATENATE(CJ70&amp;":"&amp;CK70&amp;":"&amp;CL70)</f>
        <v>13:42:32</v>
      </c>
      <c r="CO70" s="47" t="str">
        <f t="shared" ref="CO70:CO78" si="370">LEFT(CR70,2)</f>
        <v>13</v>
      </c>
      <c r="CP70" s="47" t="str">
        <f t="shared" ref="CP70:CP78" si="371">MID(CR70,3,2)</f>
        <v>57</v>
      </c>
      <c r="CQ70" s="47" t="str">
        <f t="shared" ref="CQ70:CQ78" si="372">RIGHT(CR70,2)</f>
        <v>11</v>
      </c>
      <c r="CR70" s="701" t="s">
        <v>674</v>
      </c>
      <c r="CS70" s="49" t="str">
        <f t="shared" ref="CS70:CS77" si="373">CONCATENATE(CO70&amp;":"&amp;CP70&amp;":"&amp;CQ70)</f>
        <v>13:57:11</v>
      </c>
      <c r="CT70" s="665">
        <f t="shared" ref="CT70:CT77" si="374">CN70-CI70</f>
        <v>3.1666666666666732E-2</v>
      </c>
      <c r="CU70" s="667">
        <f t="shared" ref="CU70:CU77" si="375">CS70-CN70</f>
        <v>1.0173611111111036E-2</v>
      </c>
      <c r="CV70" s="665">
        <f t="shared" ref="CV70:CV77" si="376">CS70-CN70+CT70</f>
        <v>4.1840277777777768E-2</v>
      </c>
      <c r="CW70" s="52">
        <f t="shared" ref="CW70:CW78" si="377">$CI$3/(MINUTE(CT70)/60+HOUR(CT70)+SECOND(CT70)/3600)</f>
        <v>26.315789473684209</v>
      </c>
      <c r="CX70" s="52">
        <f t="shared" ref="CX70:CX77" si="378">$CI$3/(MINUTE(CV70)/60+HOUR(CV70)+SECOND(CV70)/3600)</f>
        <v>19.91701244813278</v>
      </c>
      <c r="CY70" s="58"/>
      <c r="CZ70" s="59">
        <f t="shared" ref="CZ70:CZ77" si="379">$DC$69/(MINUTE(DC70)/60+HOUR(DC70)+SECOND(DC70)/3600)</f>
        <v>21.09581013770876</v>
      </c>
      <c r="DA70" s="60"/>
      <c r="DB70" s="61">
        <f t="shared" ref="DB70:DB77" si="380">R70+AH70+AX70+BN70+CD70+CT70</f>
        <v>0.15079861111111126</v>
      </c>
      <c r="DC70" s="61">
        <f t="shared" ref="DC70:DC77" si="381">T70+AJ70+AZ70+BN70+CF70+CT70</f>
        <v>0.15800925925925935</v>
      </c>
      <c r="DD70" s="6"/>
      <c r="DE70" s="63">
        <v>80</v>
      </c>
      <c r="DF70" s="64">
        <f t="shared" ref="DF70:DF76" si="382">MINUTE(DB70)/60+HOUR(DB70)+SECOND(DB70)/3600</f>
        <v>3.6191666666666666</v>
      </c>
      <c r="DG70" s="64">
        <f t="shared" ref="DG70:DG76" si="383">MINUTE(DC70)/60+HOUR(DC70)+SECOND(DC70)/3600</f>
        <v>3.7922222222222222</v>
      </c>
      <c r="DH70" s="16">
        <v>200</v>
      </c>
      <c r="DI70" s="16">
        <f t="shared" ref="DI70:DI76" si="384">-(SECOND(CN70-$CN$70)/60+MINUTE(CN70-$CN$70)+HOUR(CN70-$CN$70)*60)</f>
        <v>0</v>
      </c>
      <c r="DJ70" s="65">
        <f t="shared" ref="DJ70:DJ76" si="385">IF((DE70+DH70+DI70)&lt;DE70,DE70,DE70+DH70+DI70)</f>
        <v>280</v>
      </c>
      <c r="DK70" s="65">
        <f t="shared" ref="DK70:DK76" si="386">IF(CN70&gt;$DE$69,0,DJ70)</f>
        <v>280</v>
      </c>
      <c r="DL70" s="65">
        <f t="shared" ref="DL70:DL76" si="387">IF((S70&gt;$DN$3),0,DK70)</f>
        <v>280</v>
      </c>
      <c r="DM70" s="65">
        <f t="shared" ref="DM70:DM76" si="388">IF((AI70&gt;$DN$3),0,DK70)</f>
        <v>280</v>
      </c>
      <c r="DN70" s="65">
        <f t="shared" ref="DN70:DN76" si="389">IF((AY70&gt;$DN$3),0,DK70)</f>
        <v>280</v>
      </c>
      <c r="DO70" s="65">
        <f t="shared" ref="DO70:DO76" si="390">IF((BO70&gt;$DM$3),0,DK70)</f>
        <v>280</v>
      </c>
      <c r="DP70" s="65">
        <f t="shared" ref="DP70:DP76" si="391">IF((CE70&gt;$DN$3),0,DK70)</f>
        <v>280</v>
      </c>
      <c r="DQ70" s="65">
        <f t="shared" ref="DQ70:DQ76" si="392">IF((CU70&gt;$DM$3),0,DK70)</f>
        <v>280</v>
      </c>
      <c r="DR70" s="134">
        <f t="shared" ref="DR70:DR76" si="393">DL70*DM70*DN70*DO70*DP70*DQ70/DL70/DM70/DN70/DP70/DQ70</f>
        <v>280</v>
      </c>
      <c r="DS70" s="704"/>
    </row>
    <row r="71" spans="1:123" s="705" customFormat="1">
      <c r="A71" s="212">
        <v>2</v>
      </c>
      <c r="B71" s="621" t="str">
        <f t="shared" si="337"/>
        <v>80 CEI YR</v>
      </c>
      <c r="C71" s="102">
        <v>158</v>
      </c>
      <c r="D71" s="103" t="s">
        <v>2087</v>
      </c>
      <c r="E71" s="104" t="s">
        <v>1286</v>
      </c>
      <c r="F71" s="102"/>
      <c r="G71" s="682"/>
      <c r="H71" s="682"/>
      <c r="I71" s="682"/>
      <c r="J71" s="682"/>
      <c r="K71" s="682"/>
      <c r="L71" s="682"/>
      <c r="M71" s="682"/>
      <c r="N71" s="682"/>
      <c r="O71" s="682"/>
      <c r="P71" s="682"/>
      <c r="Q71" s="682"/>
      <c r="R71" s="682"/>
      <c r="S71" s="682"/>
      <c r="T71" s="682"/>
      <c r="U71" s="682"/>
      <c r="V71" s="682"/>
      <c r="W71" s="46">
        <v>0.36458333333333331</v>
      </c>
      <c r="X71" s="47" t="str">
        <f t="shared" si="338"/>
        <v>10</v>
      </c>
      <c r="Y71" s="47" t="str">
        <f t="shared" si="339"/>
        <v>19</v>
      </c>
      <c r="Z71" s="47" t="str">
        <f t="shared" si="340"/>
        <v>25</v>
      </c>
      <c r="AA71" s="722" t="s">
        <v>2106</v>
      </c>
      <c r="AB71" s="49" t="str">
        <f t="shared" si="341"/>
        <v>10:19:25</v>
      </c>
      <c r="AC71" s="47" t="str">
        <f t="shared" si="342"/>
        <v>10</v>
      </c>
      <c r="AD71" s="47" t="str">
        <f t="shared" si="343"/>
        <v>24</v>
      </c>
      <c r="AE71" s="47" t="str">
        <f t="shared" si="344"/>
        <v>29</v>
      </c>
      <c r="AF71" s="701" t="s">
        <v>2107</v>
      </c>
      <c r="AG71" s="49" t="str">
        <f t="shared" si="345"/>
        <v>10:24:29</v>
      </c>
      <c r="AH71" s="50">
        <f t="shared" si="346"/>
        <v>6.5567129629629628E-2</v>
      </c>
      <c r="AI71" s="51">
        <f t="shared" si="347"/>
        <v>3.5185185185185874E-3</v>
      </c>
      <c r="AJ71" s="50">
        <f t="shared" si="348"/>
        <v>6.9085648148148215E-2</v>
      </c>
      <c r="AK71" s="52">
        <f t="shared" si="349"/>
        <v>19.064430714916153</v>
      </c>
      <c r="AL71" s="52">
        <f t="shared" si="350"/>
        <v>18.093482995476631</v>
      </c>
      <c r="AM71" s="106">
        <f t="shared" si="351"/>
        <v>0.45450231481481485</v>
      </c>
      <c r="AN71" s="47" t="str">
        <f t="shared" si="352"/>
        <v>12</v>
      </c>
      <c r="AO71" s="47" t="str">
        <f t="shared" si="353"/>
        <v>12</v>
      </c>
      <c r="AP71" s="47" t="str">
        <f t="shared" si="354"/>
        <v>23</v>
      </c>
      <c r="AQ71" s="701" t="s">
        <v>2108</v>
      </c>
      <c r="AR71" s="49" t="str">
        <f t="shared" si="355"/>
        <v>12:12:23</v>
      </c>
      <c r="AS71" s="47" t="str">
        <f t="shared" si="356"/>
        <v>12</v>
      </c>
      <c r="AT71" s="47" t="str">
        <f t="shared" si="357"/>
        <v>17</v>
      </c>
      <c r="AU71" s="47" t="str">
        <f t="shared" si="358"/>
        <v>04</v>
      </c>
      <c r="AV71" s="701" t="s">
        <v>2109</v>
      </c>
      <c r="AW71" s="49" t="str">
        <f t="shared" si="359"/>
        <v>12:17:04</v>
      </c>
      <c r="AX71" s="665">
        <f t="shared" si="360"/>
        <v>5.409722222222213E-2</v>
      </c>
      <c r="AY71" s="723">
        <f t="shared" si="361"/>
        <v>3.2523148148149161E-3</v>
      </c>
      <c r="AZ71" s="665">
        <f t="shared" si="362"/>
        <v>5.7349537037037046E-2</v>
      </c>
      <c r="BA71" s="52">
        <f t="shared" si="363"/>
        <v>23.106546854942238</v>
      </c>
      <c r="BB71" s="52">
        <f t="shared" si="364"/>
        <v>21.796165489404643</v>
      </c>
      <c r="BC71" s="682"/>
      <c r="BD71" s="682"/>
      <c r="BE71" s="682"/>
      <c r="BF71" s="682"/>
      <c r="BG71" s="682"/>
      <c r="BH71" s="682"/>
      <c r="BI71" s="682"/>
      <c r="BJ71" s="682"/>
      <c r="BK71" s="682"/>
      <c r="BL71" s="314"/>
      <c r="BM71" s="682"/>
      <c r="BN71" s="682"/>
      <c r="BO71" s="682"/>
      <c r="BP71" s="682"/>
      <c r="BQ71" s="682"/>
      <c r="BR71" s="682"/>
      <c r="BS71" s="682"/>
      <c r="BT71" s="682"/>
      <c r="BU71" s="682"/>
      <c r="BV71" s="682"/>
      <c r="BW71" s="682"/>
      <c r="BX71" s="682"/>
      <c r="BY71" s="682"/>
      <c r="BZ71" s="682"/>
      <c r="CA71" s="682"/>
      <c r="CB71" s="682"/>
      <c r="CC71" s="682"/>
      <c r="CD71" s="682"/>
      <c r="CE71" s="682"/>
      <c r="CF71" s="682"/>
      <c r="CG71" s="682"/>
      <c r="CH71" s="682"/>
      <c r="CI71" s="108">
        <f t="shared" si="365"/>
        <v>0.53962962962962968</v>
      </c>
      <c r="CJ71" s="47" t="str">
        <f t="shared" si="366"/>
        <v>13</v>
      </c>
      <c r="CK71" s="47" t="str">
        <f t="shared" si="367"/>
        <v>42</v>
      </c>
      <c r="CL71" s="47" t="str">
        <f t="shared" si="368"/>
        <v>39</v>
      </c>
      <c r="CM71" s="701" t="s">
        <v>746</v>
      </c>
      <c r="CN71" s="49" t="str">
        <f t="shared" si="369"/>
        <v>13:42:39</v>
      </c>
      <c r="CO71" s="47" t="str">
        <f t="shared" si="370"/>
        <v>13</v>
      </c>
      <c r="CP71" s="47" t="str">
        <f t="shared" si="371"/>
        <v>54</v>
      </c>
      <c r="CQ71" s="47" t="str">
        <f t="shared" si="372"/>
        <v>32</v>
      </c>
      <c r="CR71" s="701" t="s">
        <v>2110</v>
      </c>
      <c r="CS71" s="49" t="str">
        <f t="shared" si="373"/>
        <v>13:54:32</v>
      </c>
      <c r="CT71" s="665">
        <f t="shared" si="374"/>
        <v>3.1655092592592582E-2</v>
      </c>
      <c r="CU71" s="667">
        <f t="shared" si="375"/>
        <v>8.2523148148148096E-3</v>
      </c>
      <c r="CV71" s="665">
        <f t="shared" si="376"/>
        <v>3.9907407407407391E-2</v>
      </c>
      <c r="CW71" s="52">
        <f t="shared" si="377"/>
        <v>26.325411334552104</v>
      </c>
      <c r="CX71" s="52">
        <f t="shared" si="378"/>
        <v>20.881670533642694</v>
      </c>
      <c r="CY71" s="58"/>
      <c r="CZ71" s="59">
        <f t="shared" si="379"/>
        <v>21.084998901822974</v>
      </c>
      <c r="DA71" s="60"/>
      <c r="DB71" s="61">
        <f t="shared" si="380"/>
        <v>0.15131944444444434</v>
      </c>
      <c r="DC71" s="61">
        <f t="shared" si="381"/>
        <v>0.15809027777777784</v>
      </c>
      <c r="DD71" s="6"/>
      <c r="DE71" s="63">
        <v>80</v>
      </c>
      <c r="DF71" s="64">
        <f t="shared" si="382"/>
        <v>3.6316666666666668</v>
      </c>
      <c r="DG71" s="64">
        <f t="shared" si="383"/>
        <v>3.7941666666666665</v>
      </c>
      <c r="DH71" s="16">
        <f t="shared" ref="DH71:DH76" si="394">DH70-5</f>
        <v>195</v>
      </c>
      <c r="DI71" s="16">
        <f t="shared" si="384"/>
        <v>-0.11666666666666667</v>
      </c>
      <c r="DJ71" s="65">
        <f t="shared" si="385"/>
        <v>274.88333333333333</v>
      </c>
      <c r="DK71" s="65">
        <f t="shared" si="386"/>
        <v>274.88333333333333</v>
      </c>
      <c r="DL71" s="65">
        <f t="shared" si="387"/>
        <v>274.88333333333333</v>
      </c>
      <c r="DM71" s="65">
        <f t="shared" si="388"/>
        <v>274.88333333333333</v>
      </c>
      <c r="DN71" s="65">
        <f t="shared" si="389"/>
        <v>274.88333333333333</v>
      </c>
      <c r="DO71" s="65">
        <f t="shared" si="390"/>
        <v>274.88333333333333</v>
      </c>
      <c r="DP71" s="65">
        <f t="shared" si="391"/>
        <v>274.88333333333333</v>
      </c>
      <c r="DQ71" s="65">
        <f t="shared" si="392"/>
        <v>274.88333333333333</v>
      </c>
      <c r="DR71" s="134">
        <f t="shared" si="393"/>
        <v>274.88333333333333</v>
      </c>
      <c r="DS71" s="704"/>
    </row>
    <row r="72" spans="1:123" s="705" customFormat="1">
      <c r="A72" s="212">
        <v>3</v>
      </c>
      <c r="B72" s="621" t="str">
        <f t="shared" si="337"/>
        <v>80 CEI YR</v>
      </c>
      <c r="C72" s="102">
        <v>510</v>
      </c>
      <c r="D72" s="103" t="s">
        <v>297</v>
      </c>
      <c r="E72" s="104" t="s">
        <v>1199</v>
      </c>
      <c r="F72" s="102"/>
      <c r="G72" s="682"/>
      <c r="H72" s="682"/>
      <c r="I72" s="682"/>
      <c r="J72" s="682"/>
      <c r="K72" s="682"/>
      <c r="L72" s="682"/>
      <c r="M72" s="682"/>
      <c r="N72" s="682"/>
      <c r="O72" s="682"/>
      <c r="P72" s="682"/>
      <c r="Q72" s="682"/>
      <c r="R72" s="682"/>
      <c r="S72" s="682"/>
      <c r="T72" s="682"/>
      <c r="U72" s="682"/>
      <c r="V72" s="682"/>
      <c r="W72" s="46">
        <v>0.36458333333333298</v>
      </c>
      <c r="X72" s="47" t="str">
        <f t="shared" si="338"/>
        <v>10</v>
      </c>
      <c r="Y72" s="47" t="str">
        <f t="shared" si="339"/>
        <v>31</v>
      </c>
      <c r="Z72" s="47" t="str">
        <f t="shared" si="340"/>
        <v>40</v>
      </c>
      <c r="AA72" s="722" t="s">
        <v>2111</v>
      </c>
      <c r="AB72" s="49" t="str">
        <f t="shared" si="341"/>
        <v>10:31:40</v>
      </c>
      <c r="AC72" s="47" t="str">
        <f t="shared" si="342"/>
        <v>10</v>
      </c>
      <c r="AD72" s="47" t="str">
        <f t="shared" si="343"/>
        <v>33</v>
      </c>
      <c r="AE72" s="47" t="str">
        <f t="shared" si="344"/>
        <v>40</v>
      </c>
      <c r="AF72" s="701" t="s">
        <v>2112</v>
      </c>
      <c r="AG72" s="49" t="str">
        <f t="shared" si="345"/>
        <v>10:33:40</v>
      </c>
      <c r="AH72" s="50">
        <f t="shared" si="346"/>
        <v>7.4074074074074459E-2</v>
      </c>
      <c r="AI72" s="51">
        <f t="shared" si="347"/>
        <v>1.388888888888884E-3</v>
      </c>
      <c r="AJ72" s="50">
        <f t="shared" si="348"/>
        <v>7.5462962962963342E-2</v>
      </c>
      <c r="AK72" s="52">
        <f t="shared" si="349"/>
        <v>16.875</v>
      </c>
      <c r="AL72" s="52">
        <f t="shared" si="350"/>
        <v>16.564417177914109</v>
      </c>
      <c r="AM72" s="106">
        <f t="shared" si="351"/>
        <v>0.46087962962962964</v>
      </c>
      <c r="AN72" s="47" t="str">
        <f t="shared" si="352"/>
        <v>12</v>
      </c>
      <c r="AO72" s="47" t="str">
        <f t="shared" si="353"/>
        <v>31</v>
      </c>
      <c r="AP72" s="47" t="str">
        <f t="shared" si="354"/>
        <v>29</v>
      </c>
      <c r="AQ72" s="701" t="s">
        <v>2113</v>
      </c>
      <c r="AR72" s="49" t="str">
        <f t="shared" si="355"/>
        <v>12:31:29</v>
      </c>
      <c r="AS72" s="47" t="str">
        <f t="shared" si="356"/>
        <v>12</v>
      </c>
      <c r="AT72" s="47" t="str">
        <f t="shared" si="357"/>
        <v>34</v>
      </c>
      <c r="AU72" s="47" t="str">
        <f t="shared" si="358"/>
        <v>48</v>
      </c>
      <c r="AV72" s="701" t="s">
        <v>2114</v>
      </c>
      <c r="AW72" s="49" t="str">
        <f t="shared" si="359"/>
        <v>12:34:48</v>
      </c>
      <c r="AX72" s="665">
        <f t="shared" si="360"/>
        <v>6.09837962962963E-2</v>
      </c>
      <c r="AY72" s="723">
        <f t="shared" si="361"/>
        <v>2.3032407407407307E-3</v>
      </c>
      <c r="AZ72" s="665">
        <f t="shared" si="362"/>
        <v>6.3287037037037031E-2</v>
      </c>
      <c r="BA72" s="52">
        <f t="shared" si="363"/>
        <v>20.49724805465933</v>
      </c>
      <c r="BB72" s="52">
        <f t="shared" si="364"/>
        <v>19.751280175566936</v>
      </c>
      <c r="BC72" s="682"/>
      <c r="BD72" s="682"/>
      <c r="BE72" s="682"/>
      <c r="BF72" s="682"/>
      <c r="BG72" s="682"/>
      <c r="BH72" s="682"/>
      <c r="BI72" s="682"/>
      <c r="BJ72" s="682"/>
      <c r="BK72" s="682"/>
      <c r="BL72" s="314"/>
      <c r="BM72" s="682"/>
      <c r="BN72" s="682"/>
      <c r="BO72" s="682"/>
      <c r="BP72" s="682"/>
      <c r="BQ72" s="682"/>
      <c r="BR72" s="682"/>
      <c r="BS72" s="682"/>
      <c r="BT72" s="682"/>
      <c r="BU72" s="682"/>
      <c r="BV72" s="682"/>
      <c r="BW72" s="682"/>
      <c r="BX72" s="682"/>
      <c r="BY72" s="682"/>
      <c r="BZ72" s="682"/>
      <c r="CA72" s="682"/>
      <c r="CB72" s="682"/>
      <c r="CC72" s="682"/>
      <c r="CD72" s="682"/>
      <c r="CE72" s="682"/>
      <c r="CF72" s="682"/>
      <c r="CG72" s="682"/>
      <c r="CH72" s="682"/>
      <c r="CI72" s="108">
        <f t="shared" si="365"/>
        <v>0.55194444444444446</v>
      </c>
      <c r="CJ72" s="47" t="str">
        <f t="shared" si="366"/>
        <v>14</v>
      </c>
      <c r="CK72" s="47" t="str">
        <f t="shared" si="367"/>
        <v>16</v>
      </c>
      <c r="CL72" s="47" t="str">
        <f t="shared" si="368"/>
        <v>02</v>
      </c>
      <c r="CM72" s="701" t="s">
        <v>2115</v>
      </c>
      <c r="CN72" s="49" t="str">
        <f t="shared" si="369"/>
        <v>14:16:02</v>
      </c>
      <c r="CO72" s="47" t="str">
        <f t="shared" si="370"/>
        <v>14</v>
      </c>
      <c r="CP72" s="47" t="str">
        <f t="shared" si="371"/>
        <v>19</v>
      </c>
      <c r="CQ72" s="47" t="str">
        <f t="shared" si="372"/>
        <v>55</v>
      </c>
      <c r="CR72" s="701" t="s">
        <v>2116</v>
      </c>
      <c r="CS72" s="49" t="str">
        <f t="shared" si="373"/>
        <v>14:19:55</v>
      </c>
      <c r="CT72" s="665">
        <f t="shared" si="374"/>
        <v>4.2523148148148171E-2</v>
      </c>
      <c r="CU72" s="667">
        <f t="shared" si="375"/>
        <v>2.6967592592591627E-3</v>
      </c>
      <c r="CV72" s="665">
        <f t="shared" si="376"/>
        <v>4.5219907407407334E-2</v>
      </c>
      <c r="CW72" s="52">
        <f t="shared" si="377"/>
        <v>19.597169297768101</v>
      </c>
      <c r="CX72" s="52">
        <f t="shared" si="378"/>
        <v>18.428461735346815</v>
      </c>
      <c r="CY72" s="58"/>
      <c r="CZ72" s="59">
        <f t="shared" si="379"/>
        <v>18.388456135870261</v>
      </c>
      <c r="DA72" s="60"/>
      <c r="DB72" s="61">
        <f t="shared" si="380"/>
        <v>0.17758101851851893</v>
      </c>
      <c r="DC72" s="61">
        <f t="shared" si="381"/>
        <v>0.18127314814814854</v>
      </c>
      <c r="DD72" s="6"/>
      <c r="DE72" s="63">
        <v>80</v>
      </c>
      <c r="DF72" s="64">
        <f t="shared" si="382"/>
        <v>4.2619444444444445</v>
      </c>
      <c r="DG72" s="64">
        <f t="shared" si="383"/>
        <v>4.3505555555555553</v>
      </c>
      <c r="DH72" s="16">
        <f t="shared" si="394"/>
        <v>190</v>
      </c>
      <c r="DI72" s="16">
        <f t="shared" si="384"/>
        <v>-33.5</v>
      </c>
      <c r="DJ72" s="65">
        <f t="shared" si="385"/>
        <v>236.5</v>
      </c>
      <c r="DK72" s="65">
        <f t="shared" si="386"/>
        <v>236.5</v>
      </c>
      <c r="DL72" s="65">
        <f t="shared" si="387"/>
        <v>236.5</v>
      </c>
      <c r="DM72" s="65">
        <f t="shared" si="388"/>
        <v>236.5</v>
      </c>
      <c r="DN72" s="65">
        <f t="shared" si="389"/>
        <v>236.5</v>
      </c>
      <c r="DO72" s="65">
        <f t="shared" si="390"/>
        <v>236.5</v>
      </c>
      <c r="DP72" s="65">
        <f t="shared" si="391"/>
        <v>236.5</v>
      </c>
      <c r="DQ72" s="65">
        <f t="shared" si="392"/>
        <v>236.5</v>
      </c>
      <c r="DR72" s="134">
        <f t="shared" si="393"/>
        <v>236.49999999999997</v>
      </c>
      <c r="DS72" s="704"/>
    </row>
    <row r="73" spans="1:123" s="705" customFormat="1">
      <c r="A73" s="212">
        <v>4</v>
      </c>
      <c r="B73" s="621" t="str">
        <f t="shared" si="337"/>
        <v>80 CEI YR</v>
      </c>
      <c r="C73" s="102">
        <v>502</v>
      </c>
      <c r="D73" s="103" t="s">
        <v>424</v>
      </c>
      <c r="E73" s="104" t="s">
        <v>425</v>
      </c>
      <c r="F73" s="102"/>
      <c r="G73" s="712"/>
      <c r="H73" s="712"/>
      <c r="I73" s="712"/>
      <c r="J73" s="712"/>
      <c r="K73" s="712"/>
      <c r="L73" s="712"/>
      <c r="M73" s="712"/>
      <c r="N73" s="712"/>
      <c r="O73" s="712"/>
      <c r="P73" s="712"/>
      <c r="Q73" s="712"/>
      <c r="R73" s="712"/>
      <c r="S73" s="712"/>
      <c r="T73" s="712"/>
      <c r="U73" s="712"/>
      <c r="V73" s="712"/>
      <c r="W73" s="46">
        <v>0.36458333333333298</v>
      </c>
      <c r="X73" s="47" t="str">
        <f t="shared" si="338"/>
        <v>10</v>
      </c>
      <c r="Y73" s="47" t="str">
        <f t="shared" si="339"/>
        <v>37</v>
      </c>
      <c r="Z73" s="47" t="str">
        <f t="shared" si="340"/>
        <v>16</v>
      </c>
      <c r="AA73" s="722" t="s">
        <v>2117</v>
      </c>
      <c r="AB73" s="49" t="str">
        <f t="shared" si="341"/>
        <v>10:37:16</v>
      </c>
      <c r="AC73" s="47" t="str">
        <f t="shared" si="342"/>
        <v>10</v>
      </c>
      <c r="AD73" s="47" t="str">
        <f t="shared" si="343"/>
        <v>39</v>
      </c>
      <c r="AE73" s="47" t="str">
        <f t="shared" si="344"/>
        <v>54</v>
      </c>
      <c r="AF73" s="701" t="s">
        <v>2118</v>
      </c>
      <c r="AG73" s="49" t="str">
        <f t="shared" si="345"/>
        <v>10:39:54</v>
      </c>
      <c r="AH73" s="50">
        <f t="shared" si="346"/>
        <v>7.7962962962963289E-2</v>
      </c>
      <c r="AI73" s="51">
        <f t="shared" si="347"/>
        <v>1.8287037037036935E-3</v>
      </c>
      <c r="AJ73" s="50">
        <f t="shared" si="348"/>
        <v>7.9791666666666983E-2</v>
      </c>
      <c r="AK73" s="52">
        <f t="shared" si="349"/>
        <v>16.033254156769594</v>
      </c>
      <c r="AL73" s="52">
        <f t="shared" si="350"/>
        <v>15.665796344647521</v>
      </c>
      <c r="AM73" s="106">
        <f t="shared" si="351"/>
        <v>0.46520833333333328</v>
      </c>
      <c r="AN73" s="47" t="str">
        <f t="shared" si="352"/>
        <v>12</v>
      </c>
      <c r="AO73" s="47" t="str">
        <f t="shared" si="353"/>
        <v>44</v>
      </c>
      <c r="AP73" s="47" t="str">
        <f t="shared" si="354"/>
        <v>07</v>
      </c>
      <c r="AQ73" s="701" t="s">
        <v>2119</v>
      </c>
      <c r="AR73" s="49" t="str">
        <f t="shared" si="355"/>
        <v>12:44:07</v>
      </c>
      <c r="AS73" s="47" t="str">
        <f t="shared" si="356"/>
        <v>12</v>
      </c>
      <c r="AT73" s="47" t="str">
        <f t="shared" si="357"/>
        <v>46</v>
      </c>
      <c r="AU73" s="47" t="str">
        <f t="shared" si="358"/>
        <v>01</v>
      </c>
      <c r="AV73" s="701" t="s">
        <v>2120</v>
      </c>
      <c r="AW73" s="49" t="str">
        <f t="shared" si="359"/>
        <v>12:46:01</v>
      </c>
      <c r="AX73" s="665">
        <f t="shared" si="360"/>
        <v>6.5428240740740773E-2</v>
      </c>
      <c r="AY73" s="723">
        <f t="shared" si="361"/>
        <v>1.3194444444444287E-3</v>
      </c>
      <c r="AZ73" s="665">
        <f t="shared" si="362"/>
        <v>6.6747685185185202E-2</v>
      </c>
      <c r="BA73" s="52">
        <f t="shared" si="363"/>
        <v>19.104900053069169</v>
      </c>
      <c r="BB73" s="52">
        <f t="shared" si="364"/>
        <v>18.727241199930639</v>
      </c>
      <c r="BC73" s="682"/>
      <c r="BD73" s="682"/>
      <c r="BE73" s="682"/>
      <c r="BF73" s="682"/>
      <c r="BG73" s="682"/>
      <c r="BH73" s="682"/>
      <c r="BI73" s="682"/>
      <c r="BJ73" s="682"/>
      <c r="BK73" s="682"/>
      <c r="BL73" s="314"/>
      <c r="BM73" s="682"/>
      <c r="BN73" s="682"/>
      <c r="BO73" s="682"/>
      <c r="BP73" s="682"/>
      <c r="BQ73" s="682"/>
      <c r="BR73" s="682"/>
      <c r="BS73" s="682"/>
      <c r="BT73" s="682"/>
      <c r="BU73" s="682"/>
      <c r="BV73" s="682"/>
      <c r="BW73" s="682"/>
      <c r="BX73" s="682"/>
      <c r="BY73" s="682"/>
      <c r="BZ73" s="682"/>
      <c r="CA73" s="682"/>
      <c r="CB73" s="682"/>
      <c r="CC73" s="682"/>
      <c r="CD73" s="682"/>
      <c r="CE73" s="682"/>
      <c r="CF73" s="682"/>
      <c r="CG73" s="682"/>
      <c r="CH73" s="682"/>
      <c r="CI73" s="108">
        <f t="shared" si="365"/>
        <v>0.55973379629629627</v>
      </c>
      <c r="CJ73" s="47" t="str">
        <f t="shared" si="366"/>
        <v>14</v>
      </c>
      <c r="CK73" s="47" t="str">
        <f t="shared" si="367"/>
        <v>23</v>
      </c>
      <c r="CL73" s="47" t="str">
        <f t="shared" si="368"/>
        <v>38</v>
      </c>
      <c r="CM73" s="701" t="s">
        <v>2121</v>
      </c>
      <c r="CN73" s="49" t="str">
        <f t="shared" si="369"/>
        <v>14:23:38</v>
      </c>
      <c r="CO73" s="47" t="str">
        <f t="shared" si="370"/>
        <v>14</v>
      </c>
      <c r="CP73" s="47" t="str">
        <f t="shared" si="371"/>
        <v>26</v>
      </c>
      <c r="CQ73" s="47" t="str">
        <f t="shared" si="372"/>
        <v>16</v>
      </c>
      <c r="CR73" s="701" t="s">
        <v>2122</v>
      </c>
      <c r="CS73" s="49" t="str">
        <f t="shared" si="373"/>
        <v>14:26:16</v>
      </c>
      <c r="CT73" s="665">
        <f t="shared" si="374"/>
        <v>4.0011574074074074E-2</v>
      </c>
      <c r="CU73" s="667">
        <f t="shared" si="375"/>
        <v>1.8287037037036935E-3</v>
      </c>
      <c r="CV73" s="665">
        <f t="shared" si="376"/>
        <v>4.1840277777777768E-2</v>
      </c>
      <c r="CW73" s="52">
        <f t="shared" si="377"/>
        <v>20.827306913508824</v>
      </c>
      <c r="CX73" s="52">
        <f t="shared" si="378"/>
        <v>19.91701244813278</v>
      </c>
      <c r="CY73" s="58"/>
      <c r="CZ73" s="59">
        <f t="shared" si="379"/>
        <v>17.868221863754808</v>
      </c>
      <c r="DA73" s="60"/>
      <c r="DB73" s="61">
        <f t="shared" si="380"/>
        <v>0.18340277777777814</v>
      </c>
      <c r="DC73" s="61">
        <f t="shared" si="381"/>
        <v>0.18655092592592626</v>
      </c>
      <c r="DD73" s="6"/>
      <c r="DE73" s="63">
        <v>80</v>
      </c>
      <c r="DF73" s="64">
        <f t="shared" si="382"/>
        <v>4.4016666666666673</v>
      </c>
      <c r="DG73" s="64">
        <f t="shared" si="383"/>
        <v>4.4772222222222222</v>
      </c>
      <c r="DH73" s="16">
        <f t="shared" si="394"/>
        <v>185</v>
      </c>
      <c r="DI73" s="16">
        <f t="shared" si="384"/>
        <v>-41.1</v>
      </c>
      <c r="DJ73" s="65">
        <f t="shared" si="385"/>
        <v>223.9</v>
      </c>
      <c r="DK73" s="65">
        <f t="shared" si="386"/>
        <v>223.9</v>
      </c>
      <c r="DL73" s="65">
        <f t="shared" si="387"/>
        <v>223.9</v>
      </c>
      <c r="DM73" s="65">
        <f t="shared" si="388"/>
        <v>223.9</v>
      </c>
      <c r="DN73" s="65">
        <f t="shared" si="389"/>
        <v>223.9</v>
      </c>
      <c r="DO73" s="65">
        <f t="shared" si="390"/>
        <v>223.9</v>
      </c>
      <c r="DP73" s="65">
        <f t="shared" si="391"/>
        <v>223.9</v>
      </c>
      <c r="DQ73" s="65">
        <f t="shared" si="392"/>
        <v>223.9</v>
      </c>
      <c r="DR73" s="134">
        <f t="shared" si="393"/>
        <v>223.89999999999995</v>
      </c>
      <c r="DS73" s="704"/>
    </row>
    <row r="74" spans="1:123" s="705" customFormat="1">
      <c r="A74" s="212">
        <v>5</v>
      </c>
      <c r="B74" s="621" t="str">
        <f t="shared" si="337"/>
        <v>80 CEI YR</v>
      </c>
      <c r="C74" s="624">
        <v>176</v>
      </c>
      <c r="D74" s="103" t="s">
        <v>183</v>
      </c>
      <c r="E74" s="104" t="s">
        <v>2072</v>
      </c>
      <c r="F74" s="102"/>
      <c r="G74" s="682"/>
      <c r="H74" s="682"/>
      <c r="I74" s="682"/>
      <c r="J74" s="682"/>
      <c r="K74" s="682"/>
      <c r="L74" s="682"/>
      <c r="M74" s="682"/>
      <c r="N74" s="682"/>
      <c r="O74" s="682"/>
      <c r="P74" s="682"/>
      <c r="Q74" s="682"/>
      <c r="R74" s="682"/>
      <c r="S74" s="682"/>
      <c r="T74" s="682"/>
      <c r="U74" s="682"/>
      <c r="V74" s="682"/>
      <c r="W74" s="46">
        <v>0.36458333333333298</v>
      </c>
      <c r="X74" s="47" t="str">
        <f t="shared" si="338"/>
        <v>10</v>
      </c>
      <c r="Y74" s="47" t="str">
        <f t="shared" si="339"/>
        <v>37</v>
      </c>
      <c r="Z74" s="47" t="str">
        <f t="shared" si="340"/>
        <v>15</v>
      </c>
      <c r="AA74" s="722" t="s">
        <v>2102</v>
      </c>
      <c r="AB74" s="49" t="str">
        <f t="shared" si="341"/>
        <v>10:37:15</v>
      </c>
      <c r="AC74" s="47" t="str">
        <f t="shared" si="342"/>
        <v>10</v>
      </c>
      <c r="AD74" s="47" t="str">
        <f t="shared" si="343"/>
        <v>42</v>
      </c>
      <c r="AE74" s="47" t="str">
        <f t="shared" si="344"/>
        <v>32</v>
      </c>
      <c r="AF74" s="701" t="s">
        <v>2103</v>
      </c>
      <c r="AG74" s="49" t="str">
        <f t="shared" si="345"/>
        <v>10:42:32</v>
      </c>
      <c r="AH74" s="50">
        <f t="shared" si="346"/>
        <v>7.795138888888925E-2</v>
      </c>
      <c r="AI74" s="340">
        <f t="shared" si="347"/>
        <v>3.6689814814814814E-3</v>
      </c>
      <c r="AJ74" s="50">
        <f t="shared" si="348"/>
        <v>8.1620370370370732E-2</v>
      </c>
      <c r="AK74" s="52">
        <f t="shared" si="349"/>
        <v>16.035634743875278</v>
      </c>
      <c r="AL74" s="52">
        <f t="shared" si="350"/>
        <v>15.314804310833805</v>
      </c>
      <c r="AM74" s="106">
        <f t="shared" si="351"/>
        <v>0.46703703703703703</v>
      </c>
      <c r="AN74" s="47" t="str">
        <f t="shared" si="352"/>
        <v>12</v>
      </c>
      <c r="AO74" s="47" t="str">
        <f t="shared" si="353"/>
        <v>44</v>
      </c>
      <c r="AP74" s="47" t="str">
        <f t="shared" si="354"/>
        <v>10</v>
      </c>
      <c r="AQ74" s="701" t="s">
        <v>2104</v>
      </c>
      <c r="AR74" s="49" t="str">
        <f t="shared" si="355"/>
        <v>12:44:10</v>
      </c>
      <c r="AS74" s="47" t="str">
        <f t="shared" si="356"/>
        <v>12</v>
      </c>
      <c r="AT74" s="47" t="str">
        <f t="shared" si="357"/>
        <v>49</v>
      </c>
      <c r="AU74" s="47" t="str">
        <f t="shared" si="358"/>
        <v>25</v>
      </c>
      <c r="AV74" s="701" t="s">
        <v>1711</v>
      </c>
      <c r="AW74" s="49" t="str">
        <f t="shared" si="359"/>
        <v>12:49:25</v>
      </c>
      <c r="AX74" s="665">
        <f t="shared" si="360"/>
        <v>6.3634259259259252E-2</v>
      </c>
      <c r="AY74" s="667">
        <f t="shared" si="361"/>
        <v>3.6458333333333481E-3</v>
      </c>
      <c r="AZ74" s="665">
        <f t="shared" si="362"/>
        <v>6.72800925925926E-2</v>
      </c>
      <c r="BA74" s="52">
        <f t="shared" si="363"/>
        <v>19.643506729719899</v>
      </c>
      <c r="BB74" s="52">
        <f t="shared" si="364"/>
        <v>18.579046963702044</v>
      </c>
      <c r="BC74" s="682"/>
      <c r="BD74" s="712"/>
      <c r="BE74" s="712"/>
      <c r="BF74" s="712"/>
      <c r="BG74" s="712"/>
      <c r="BH74" s="712"/>
      <c r="BI74" s="712"/>
      <c r="BJ74" s="712"/>
      <c r="BK74" s="712"/>
      <c r="BL74" s="724"/>
      <c r="BM74" s="712"/>
      <c r="BN74" s="712"/>
      <c r="BO74" s="712"/>
      <c r="BP74" s="712"/>
      <c r="BQ74" s="712"/>
      <c r="BR74" s="712"/>
      <c r="BS74" s="712"/>
      <c r="BT74" s="712"/>
      <c r="BU74" s="712"/>
      <c r="BV74" s="712"/>
      <c r="BW74" s="712"/>
      <c r="BX74" s="712"/>
      <c r="BY74" s="712"/>
      <c r="BZ74" s="712"/>
      <c r="CA74" s="712"/>
      <c r="CB74" s="712"/>
      <c r="CC74" s="712"/>
      <c r="CD74" s="712"/>
      <c r="CE74" s="712"/>
      <c r="CF74" s="712"/>
      <c r="CG74" s="712"/>
      <c r="CH74" s="712"/>
      <c r="CI74" s="108">
        <f t="shared" si="365"/>
        <v>0.56209490740740742</v>
      </c>
      <c r="CJ74" s="47" t="str">
        <f t="shared" si="366"/>
        <v>14</v>
      </c>
      <c r="CK74" s="47" t="str">
        <f t="shared" si="367"/>
        <v>27</v>
      </c>
      <c r="CL74" s="47" t="str">
        <f t="shared" si="368"/>
        <v>30</v>
      </c>
      <c r="CM74" s="701" t="s">
        <v>2105</v>
      </c>
      <c r="CN74" s="49" t="str">
        <f t="shared" si="369"/>
        <v>14:27:30</v>
      </c>
      <c r="CO74" s="47" t="str">
        <f t="shared" si="370"/>
        <v>14</v>
      </c>
      <c r="CP74" s="47" t="str">
        <f t="shared" si="371"/>
        <v>33</v>
      </c>
      <c r="CQ74" s="47" t="str">
        <f t="shared" si="372"/>
        <v>35</v>
      </c>
      <c r="CR74" s="701" t="s">
        <v>1040</v>
      </c>
      <c r="CS74" s="49" t="str">
        <f t="shared" si="373"/>
        <v>14:33:35</v>
      </c>
      <c r="CT74" s="665">
        <f t="shared" si="374"/>
        <v>4.0335648148148162E-2</v>
      </c>
      <c r="CU74" s="667">
        <f t="shared" si="375"/>
        <v>4.2245370370369573E-3</v>
      </c>
      <c r="CV74" s="665">
        <f t="shared" si="376"/>
        <v>4.4560185185185119E-2</v>
      </c>
      <c r="CW74" s="52">
        <f t="shared" si="377"/>
        <v>20.659971305595409</v>
      </c>
      <c r="CX74" s="52">
        <f t="shared" si="378"/>
        <v>18.7012987012987</v>
      </c>
      <c r="CY74" s="58"/>
      <c r="CZ74" s="59">
        <f t="shared" si="379"/>
        <v>17.614678899082566</v>
      </c>
      <c r="DA74" s="60"/>
      <c r="DB74" s="61">
        <f t="shared" si="380"/>
        <v>0.18192129629629666</v>
      </c>
      <c r="DC74" s="61">
        <f t="shared" si="381"/>
        <v>0.18923611111111149</v>
      </c>
      <c r="DD74" s="6"/>
      <c r="DE74" s="63">
        <v>80</v>
      </c>
      <c r="DF74" s="64">
        <f t="shared" si="382"/>
        <v>4.3661111111111106</v>
      </c>
      <c r="DG74" s="64">
        <f t="shared" si="383"/>
        <v>4.541666666666667</v>
      </c>
      <c r="DH74" s="16">
        <f t="shared" si="394"/>
        <v>180</v>
      </c>
      <c r="DI74" s="16">
        <f t="shared" si="384"/>
        <v>-44.966666666666669</v>
      </c>
      <c r="DJ74" s="65">
        <f t="shared" si="385"/>
        <v>215.03333333333333</v>
      </c>
      <c r="DK74" s="65">
        <f t="shared" si="386"/>
        <v>215.03333333333333</v>
      </c>
      <c r="DL74" s="65">
        <f t="shared" si="387"/>
        <v>215.03333333333333</v>
      </c>
      <c r="DM74" s="65">
        <f t="shared" si="388"/>
        <v>215.03333333333333</v>
      </c>
      <c r="DN74" s="65">
        <f t="shared" si="389"/>
        <v>215.03333333333333</v>
      </c>
      <c r="DO74" s="65">
        <f t="shared" si="390"/>
        <v>215.03333333333333</v>
      </c>
      <c r="DP74" s="65">
        <f t="shared" si="391"/>
        <v>215.03333333333333</v>
      </c>
      <c r="DQ74" s="65">
        <f t="shared" si="392"/>
        <v>215.03333333333333</v>
      </c>
      <c r="DR74" s="134">
        <f t="shared" si="393"/>
        <v>215.03333333333333</v>
      </c>
      <c r="DS74" s="704"/>
    </row>
    <row r="75" spans="1:123" s="705" customFormat="1">
      <c r="A75" s="212">
        <v>6</v>
      </c>
      <c r="B75" s="621" t="str">
        <f t="shared" si="337"/>
        <v>80 CEI YR</v>
      </c>
      <c r="C75" s="102">
        <v>414</v>
      </c>
      <c r="D75" s="677" t="s">
        <v>2971</v>
      </c>
      <c r="E75" s="82" t="s">
        <v>1177</v>
      </c>
      <c r="F75" s="102"/>
      <c r="G75" s="712"/>
      <c r="H75" s="712"/>
      <c r="I75" s="712"/>
      <c r="J75" s="712"/>
      <c r="K75" s="712"/>
      <c r="L75" s="712"/>
      <c r="M75" s="712"/>
      <c r="N75" s="712"/>
      <c r="O75" s="712"/>
      <c r="P75" s="712"/>
      <c r="Q75" s="712"/>
      <c r="R75" s="712"/>
      <c r="S75" s="712"/>
      <c r="T75" s="712"/>
      <c r="U75" s="712"/>
      <c r="V75" s="712"/>
      <c r="W75" s="46">
        <v>0.36458333333333298</v>
      </c>
      <c r="X75" s="47" t="str">
        <f t="shared" si="338"/>
        <v>10</v>
      </c>
      <c r="Y75" s="47" t="str">
        <f t="shared" si="339"/>
        <v>37</v>
      </c>
      <c r="Z75" s="47" t="str">
        <f t="shared" si="340"/>
        <v>27</v>
      </c>
      <c r="AA75" s="722" t="s">
        <v>2123</v>
      </c>
      <c r="AB75" s="49" t="str">
        <f t="shared" si="341"/>
        <v>10:37:27</v>
      </c>
      <c r="AC75" s="47" t="str">
        <f t="shared" si="342"/>
        <v>10</v>
      </c>
      <c r="AD75" s="47" t="str">
        <f t="shared" si="343"/>
        <v>44</v>
      </c>
      <c r="AE75" s="47" t="str">
        <f t="shared" si="344"/>
        <v>18</v>
      </c>
      <c r="AF75" s="701" t="s">
        <v>2124</v>
      </c>
      <c r="AG75" s="49" t="str">
        <f t="shared" si="345"/>
        <v>10:44:18</v>
      </c>
      <c r="AH75" s="50">
        <f t="shared" si="346"/>
        <v>7.8090277777778161E-2</v>
      </c>
      <c r="AI75" s="51">
        <f t="shared" si="347"/>
        <v>4.7569444444444109E-3</v>
      </c>
      <c r="AJ75" s="50">
        <f t="shared" si="348"/>
        <v>8.2847222222222572E-2</v>
      </c>
      <c r="AK75" s="52">
        <f t="shared" si="349"/>
        <v>16.007114273010227</v>
      </c>
      <c r="AL75" s="52">
        <f t="shared" si="350"/>
        <v>15.088013411567477</v>
      </c>
      <c r="AM75" s="106">
        <f t="shared" si="351"/>
        <v>0.46826388888888887</v>
      </c>
      <c r="AN75" s="47" t="str">
        <f t="shared" si="352"/>
        <v>12</v>
      </c>
      <c r="AO75" s="47" t="str">
        <f t="shared" si="353"/>
        <v>58</v>
      </c>
      <c r="AP75" s="47" t="str">
        <f t="shared" si="354"/>
        <v>29</v>
      </c>
      <c r="AQ75" s="701" t="s">
        <v>2125</v>
      </c>
      <c r="AR75" s="49" t="str">
        <f t="shared" si="355"/>
        <v>12:58:29</v>
      </c>
      <c r="AS75" s="47" t="str">
        <f t="shared" si="356"/>
        <v>13</v>
      </c>
      <c r="AT75" s="47" t="str">
        <f t="shared" si="357"/>
        <v>04</v>
      </c>
      <c r="AU75" s="47" t="str">
        <f t="shared" si="358"/>
        <v>57</v>
      </c>
      <c r="AV75" s="701" t="s">
        <v>2126</v>
      </c>
      <c r="AW75" s="49" t="str">
        <f t="shared" si="359"/>
        <v>13:04:57</v>
      </c>
      <c r="AX75" s="665">
        <f t="shared" si="360"/>
        <v>7.2349537037037115E-2</v>
      </c>
      <c r="AY75" s="723">
        <f t="shared" si="361"/>
        <v>4.4907407407406286E-3</v>
      </c>
      <c r="AZ75" s="665">
        <f t="shared" si="362"/>
        <v>7.6840277777777743E-2</v>
      </c>
      <c r="BA75" s="52">
        <f t="shared" si="363"/>
        <v>17.277235642297232</v>
      </c>
      <c r="BB75" s="52">
        <f t="shared" si="364"/>
        <v>16.267510167193855</v>
      </c>
      <c r="BC75" s="682"/>
      <c r="BD75" s="682"/>
      <c r="BE75" s="682"/>
      <c r="BF75" s="682"/>
      <c r="BG75" s="682"/>
      <c r="BH75" s="682"/>
      <c r="BI75" s="682"/>
      <c r="BJ75" s="682"/>
      <c r="BK75" s="682"/>
      <c r="BL75" s="314"/>
      <c r="BM75" s="682"/>
      <c r="BN75" s="682"/>
      <c r="BO75" s="682"/>
      <c r="BP75" s="682"/>
      <c r="BQ75" s="682"/>
      <c r="BR75" s="682"/>
      <c r="BS75" s="682"/>
      <c r="BT75" s="682"/>
      <c r="BU75" s="682"/>
      <c r="BV75" s="682"/>
      <c r="BW75" s="682"/>
      <c r="BX75" s="682"/>
      <c r="BY75" s="682"/>
      <c r="BZ75" s="682"/>
      <c r="CA75" s="682"/>
      <c r="CB75" s="682"/>
      <c r="CC75" s="682"/>
      <c r="CD75" s="682"/>
      <c r="CE75" s="682"/>
      <c r="CF75" s="682"/>
      <c r="CG75" s="682"/>
      <c r="CH75" s="682"/>
      <c r="CI75" s="108">
        <f t="shared" si="365"/>
        <v>0.5728819444444444</v>
      </c>
      <c r="CJ75" s="47" t="str">
        <f t="shared" si="366"/>
        <v>15</v>
      </c>
      <c r="CK75" s="47" t="str">
        <f t="shared" si="367"/>
        <v>06</v>
      </c>
      <c r="CL75" s="47" t="str">
        <f t="shared" si="368"/>
        <v>47</v>
      </c>
      <c r="CM75" s="701" t="s">
        <v>2127</v>
      </c>
      <c r="CN75" s="49" t="str">
        <f t="shared" si="369"/>
        <v>15:06:47</v>
      </c>
      <c r="CO75" s="47" t="str">
        <f t="shared" si="370"/>
        <v>15</v>
      </c>
      <c r="CP75" s="47" t="str">
        <f t="shared" si="371"/>
        <v>14</v>
      </c>
      <c r="CQ75" s="47" t="str">
        <f t="shared" si="372"/>
        <v>29</v>
      </c>
      <c r="CR75" s="701" t="s">
        <v>2128</v>
      </c>
      <c r="CS75" s="49" t="str">
        <f t="shared" si="373"/>
        <v>15:14:29</v>
      </c>
      <c r="CT75" s="665">
        <f t="shared" si="374"/>
        <v>5.6828703703703742E-2</v>
      </c>
      <c r="CU75" s="667">
        <f t="shared" si="375"/>
        <v>5.3472222222221699E-3</v>
      </c>
      <c r="CV75" s="665">
        <f t="shared" si="376"/>
        <v>6.2175925925925912E-2</v>
      </c>
      <c r="CW75" s="52">
        <f t="shared" si="377"/>
        <v>14.663951120162933</v>
      </c>
      <c r="CX75" s="52">
        <f t="shared" si="378"/>
        <v>13.402829486224869</v>
      </c>
      <c r="CY75" s="58"/>
      <c r="CZ75" s="59">
        <f t="shared" si="379"/>
        <v>15.395306569733254</v>
      </c>
      <c r="DA75" s="60"/>
      <c r="DB75" s="61">
        <f t="shared" si="380"/>
        <v>0.20726851851851902</v>
      </c>
      <c r="DC75" s="61">
        <f t="shared" si="381"/>
        <v>0.21651620370370406</v>
      </c>
      <c r="DD75" s="6"/>
      <c r="DE75" s="63">
        <v>80</v>
      </c>
      <c r="DF75" s="64">
        <f t="shared" si="382"/>
        <v>4.9744444444444449</v>
      </c>
      <c r="DG75" s="64">
        <f t="shared" si="383"/>
        <v>5.1963888888888894</v>
      </c>
      <c r="DH75" s="16">
        <f t="shared" si="394"/>
        <v>175</v>
      </c>
      <c r="DI75" s="16">
        <f t="shared" si="384"/>
        <v>-84.25</v>
      </c>
      <c r="DJ75" s="65">
        <f t="shared" si="385"/>
        <v>170.75</v>
      </c>
      <c r="DK75" s="65">
        <f t="shared" si="386"/>
        <v>170.75</v>
      </c>
      <c r="DL75" s="65">
        <f t="shared" si="387"/>
        <v>170.75</v>
      </c>
      <c r="DM75" s="65">
        <f t="shared" si="388"/>
        <v>170.75</v>
      </c>
      <c r="DN75" s="65">
        <f t="shared" si="389"/>
        <v>170.75</v>
      </c>
      <c r="DO75" s="65">
        <f t="shared" si="390"/>
        <v>170.75</v>
      </c>
      <c r="DP75" s="65">
        <f t="shared" si="391"/>
        <v>170.75</v>
      </c>
      <c r="DQ75" s="65">
        <f t="shared" si="392"/>
        <v>170.75</v>
      </c>
      <c r="DR75" s="134">
        <f t="shared" si="393"/>
        <v>170.75</v>
      </c>
      <c r="DS75" s="713"/>
    </row>
    <row r="76" spans="1:123" s="705" customFormat="1">
      <c r="A76" s="212">
        <v>7</v>
      </c>
      <c r="B76" s="621" t="str">
        <f t="shared" si="337"/>
        <v>80 CEI YR</v>
      </c>
      <c r="C76" s="102">
        <v>142</v>
      </c>
      <c r="D76" s="103" t="s">
        <v>2170</v>
      </c>
      <c r="E76" s="104" t="s">
        <v>2171</v>
      </c>
      <c r="F76" s="681"/>
      <c r="G76" s="682"/>
      <c r="H76" s="682"/>
      <c r="I76" s="682"/>
      <c r="J76" s="682"/>
      <c r="K76" s="682"/>
      <c r="L76" s="682"/>
      <c r="M76" s="682"/>
      <c r="N76" s="682"/>
      <c r="O76" s="682"/>
      <c r="P76" s="682"/>
      <c r="Q76" s="682"/>
      <c r="R76" s="682"/>
      <c r="S76" s="682"/>
      <c r="T76" s="682"/>
      <c r="U76" s="682"/>
      <c r="V76" s="682"/>
      <c r="W76" s="46">
        <v>0.36458333333333298</v>
      </c>
      <c r="X76" s="47" t="str">
        <f t="shared" si="338"/>
        <v>10</v>
      </c>
      <c r="Y76" s="47" t="str">
        <f t="shared" si="339"/>
        <v>37</v>
      </c>
      <c r="Z76" s="47" t="str">
        <f t="shared" si="340"/>
        <v>23</v>
      </c>
      <c r="AA76" s="722" t="s">
        <v>2172</v>
      </c>
      <c r="AB76" s="49" t="str">
        <f t="shared" si="341"/>
        <v>10:37:23</v>
      </c>
      <c r="AC76" s="47" t="str">
        <f t="shared" si="342"/>
        <v>10</v>
      </c>
      <c r="AD76" s="47" t="str">
        <f t="shared" si="343"/>
        <v>40</v>
      </c>
      <c r="AE76" s="47" t="str">
        <f t="shared" si="344"/>
        <v>55</v>
      </c>
      <c r="AF76" s="701" t="s">
        <v>2173</v>
      </c>
      <c r="AG76" s="49" t="str">
        <f t="shared" si="345"/>
        <v>10:40:55</v>
      </c>
      <c r="AH76" s="50">
        <f t="shared" si="346"/>
        <v>7.8043981481481839E-2</v>
      </c>
      <c r="AI76" s="51">
        <f t="shared" si="347"/>
        <v>2.4537037037036802E-3</v>
      </c>
      <c r="AJ76" s="50">
        <f t="shared" si="348"/>
        <v>8.0497685185185519E-2</v>
      </c>
      <c r="AK76" s="52">
        <f t="shared" si="349"/>
        <v>16.016609817588609</v>
      </c>
      <c r="AL76" s="52">
        <f t="shared" si="350"/>
        <v>15.528396836808053</v>
      </c>
      <c r="AM76" s="106">
        <f t="shared" si="351"/>
        <v>0.46591435185185182</v>
      </c>
      <c r="AN76" s="47" t="str">
        <f t="shared" si="352"/>
        <v>12</v>
      </c>
      <c r="AO76" s="47" t="str">
        <f t="shared" si="353"/>
        <v>49</v>
      </c>
      <c r="AP76" s="47" t="str">
        <f t="shared" si="354"/>
        <v>57</v>
      </c>
      <c r="AQ76" s="701" t="s">
        <v>2174</v>
      </c>
      <c r="AR76" s="49" t="str">
        <f t="shared" si="355"/>
        <v>12:49:57</v>
      </c>
      <c r="AS76" s="47" t="str">
        <f t="shared" si="356"/>
        <v>12</v>
      </c>
      <c r="AT76" s="47" t="str">
        <f t="shared" si="357"/>
        <v>52</v>
      </c>
      <c r="AU76" s="47" t="str">
        <f t="shared" si="358"/>
        <v>43</v>
      </c>
      <c r="AV76" s="701" t="s">
        <v>2175</v>
      </c>
      <c r="AW76" s="49" t="str">
        <f t="shared" si="359"/>
        <v>12:52:43</v>
      </c>
      <c r="AX76" s="665">
        <f t="shared" si="360"/>
        <v>6.8773148148148167E-2</v>
      </c>
      <c r="AY76" s="723">
        <f t="shared" si="361"/>
        <v>1.9212962962963376E-3</v>
      </c>
      <c r="AZ76" s="665">
        <f t="shared" si="362"/>
        <v>7.0694444444444504E-2</v>
      </c>
      <c r="BA76" s="52">
        <f t="shared" si="363"/>
        <v>18.175698418041062</v>
      </c>
      <c r="BB76" s="52">
        <f t="shared" si="364"/>
        <v>17.68172888015717</v>
      </c>
      <c r="BC76" s="682"/>
      <c r="BD76" s="682"/>
      <c r="BE76" s="682"/>
      <c r="BF76" s="682"/>
      <c r="BG76" s="682"/>
      <c r="BH76" s="682"/>
      <c r="BI76" s="682"/>
      <c r="BJ76" s="682"/>
      <c r="BK76" s="682"/>
      <c r="BL76" s="314"/>
      <c r="BM76" s="682"/>
      <c r="BN76" s="682"/>
      <c r="BO76" s="682"/>
      <c r="BP76" s="682"/>
      <c r="BQ76" s="682"/>
      <c r="BR76" s="682"/>
      <c r="BS76" s="682"/>
      <c r="BT76" s="682"/>
      <c r="BU76" s="682"/>
      <c r="BV76" s="682"/>
      <c r="BW76" s="682"/>
      <c r="BX76" s="682"/>
      <c r="BY76" s="682"/>
      <c r="BZ76" s="682"/>
      <c r="CA76" s="682"/>
      <c r="CB76" s="682"/>
      <c r="CC76" s="682"/>
      <c r="CD76" s="682"/>
      <c r="CE76" s="682"/>
      <c r="CF76" s="682"/>
      <c r="CG76" s="682"/>
      <c r="CH76" s="682"/>
      <c r="CI76" s="108">
        <f t="shared" si="365"/>
        <v>0.56438657407407411</v>
      </c>
      <c r="CJ76" s="47" t="str">
        <f t="shared" si="366"/>
        <v>15</v>
      </c>
      <c r="CK76" s="47" t="str">
        <f t="shared" si="367"/>
        <v>08</v>
      </c>
      <c r="CL76" s="47" t="str">
        <f t="shared" si="368"/>
        <v>49</v>
      </c>
      <c r="CM76" s="701" t="s">
        <v>2176</v>
      </c>
      <c r="CN76" s="49" t="str">
        <f t="shared" si="369"/>
        <v>15:08:49</v>
      </c>
      <c r="CO76" s="47" t="str">
        <f t="shared" si="370"/>
        <v>15</v>
      </c>
      <c r="CP76" s="47" t="str">
        <f t="shared" si="371"/>
        <v>11</v>
      </c>
      <c r="CQ76" s="47" t="str">
        <f t="shared" si="372"/>
        <v>59</v>
      </c>
      <c r="CR76" s="701" t="s">
        <v>2177</v>
      </c>
      <c r="CS76" s="49" t="str">
        <f t="shared" si="373"/>
        <v>15:11:59</v>
      </c>
      <c r="CT76" s="665">
        <f t="shared" si="374"/>
        <v>6.6736111111111107E-2</v>
      </c>
      <c r="CU76" s="667">
        <f t="shared" si="375"/>
        <v>2.1990740740740478E-3</v>
      </c>
      <c r="CV76" s="665">
        <f t="shared" si="376"/>
        <v>6.8935185185185155E-2</v>
      </c>
      <c r="CW76" s="52">
        <f t="shared" si="377"/>
        <v>12.486992715920914</v>
      </c>
      <c r="CX76" s="52">
        <f t="shared" si="378"/>
        <v>12.088650100738752</v>
      </c>
      <c r="CY76" s="58"/>
      <c r="CZ76" s="59">
        <f t="shared" si="379"/>
        <v>15.295554729406765</v>
      </c>
      <c r="DA76" s="60"/>
      <c r="DB76" s="61">
        <f t="shared" si="380"/>
        <v>0.21355324074074111</v>
      </c>
      <c r="DC76" s="61">
        <f t="shared" si="381"/>
        <v>0.21792824074074113</v>
      </c>
      <c r="DD76" s="6"/>
      <c r="DE76" s="63">
        <v>80</v>
      </c>
      <c r="DF76" s="64">
        <f t="shared" si="382"/>
        <v>5.1252777777777769</v>
      </c>
      <c r="DG76" s="64">
        <f t="shared" si="383"/>
        <v>5.2302777777777782</v>
      </c>
      <c r="DH76" s="16">
        <f t="shared" si="394"/>
        <v>170</v>
      </c>
      <c r="DI76" s="16">
        <f t="shared" si="384"/>
        <v>-86.283333333333331</v>
      </c>
      <c r="DJ76" s="65">
        <f t="shared" si="385"/>
        <v>163.71666666666667</v>
      </c>
      <c r="DK76" s="65">
        <f t="shared" si="386"/>
        <v>163.71666666666667</v>
      </c>
      <c r="DL76" s="65">
        <f t="shared" si="387"/>
        <v>163.71666666666667</v>
      </c>
      <c r="DM76" s="65">
        <f t="shared" si="388"/>
        <v>163.71666666666667</v>
      </c>
      <c r="DN76" s="65">
        <f t="shared" si="389"/>
        <v>163.71666666666667</v>
      </c>
      <c r="DO76" s="65">
        <f t="shared" si="390"/>
        <v>163.71666666666667</v>
      </c>
      <c r="DP76" s="65">
        <f t="shared" si="391"/>
        <v>163.71666666666667</v>
      </c>
      <c r="DQ76" s="65">
        <f t="shared" si="392"/>
        <v>163.71666666666667</v>
      </c>
      <c r="DR76" s="134">
        <f t="shared" si="393"/>
        <v>163.71666666666667</v>
      </c>
      <c r="DS76" s="704"/>
    </row>
    <row r="77" spans="1:123" s="713" customFormat="1">
      <c r="A77" s="417">
        <v>8</v>
      </c>
      <c r="B77" s="638" t="str">
        <f t="shared" si="337"/>
        <v>80 CEI YR</v>
      </c>
      <c r="C77" s="360">
        <v>173</v>
      </c>
      <c r="D77" s="361" t="s">
        <v>54</v>
      </c>
      <c r="E77" s="362" t="s">
        <v>81</v>
      </c>
      <c r="F77" s="360" t="s">
        <v>2130</v>
      </c>
      <c r="G77" s="712"/>
      <c r="H77" s="712"/>
      <c r="I77" s="712"/>
      <c r="J77" s="712"/>
      <c r="K77" s="712"/>
      <c r="L77" s="712"/>
      <c r="M77" s="712"/>
      <c r="N77" s="712"/>
      <c r="O77" s="712"/>
      <c r="P77" s="712"/>
      <c r="Q77" s="712"/>
      <c r="R77" s="712"/>
      <c r="S77" s="712"/>
      <c r="T77" s="712"/>
      <c r="U77" s="712"/>
      <c r="V77" s="712"/>
      <c r="W77" s="336">
        <v>0.36458333333333298</v>
      </c>
      <c r="X77" s="337" t="str">
        <f t="shared" si="338"/>
        <v>10</v>
      </c>
      <c r="Y77" s="337" t="str">
        <f t="shared" si="339"/>
        <v>19</v>
      </c>
      <c r="Z77" s="337" t="str">
        <f t="shared" si="340"/>
        <v>51</v>
      </c>
      <c r="AA77" s="779" t="s">
        <v>2135</v>
      </c>
      <c r="AB77" s="339" t="str">
        <f t="shared" si="341"/>
        <v>10:19:51</v>
      </c>
      <c r="AC77" s="337" t="str">
        <f t="shared" si="342"/>
        <v>10</v>
      </c>
      <c r="AD77" s="337" t="str">
        <f t="shared" si="343"/>
        <v>28</v>
      </c>
      <c r="AE77" s="337" t="str">
        <f t="shared" si="344"/>
        <v>54</v>
      </c>
      <c r="AF77" s="780" t="s">
        <v>2136</v>
      </c>
      <c r="AG77" s="339" t="str">
        <f t="shared" si="345"/>
        <v>10:28:54</v>
      </c>
      <c r="AH77" s="340">
        <f t="shared" si="346"/>
        <v>6.586805555555586E-2</v>
      </c>
      <c r="AI77" s="340">
        <f t="shared" si="347"/>
        <v>6.2847222222223165E-3</v>
      </c>
      <c r="AJ77" s="340">
        <f t="shared" si="348"/>
        <v>7.2152777777778176E-2</v>
      </c>
      <c r="AK77" s="341">
        <f t="shared" si="349"/>
        <v>18.977332630469164</v>
      </c>
      <c r="AL77" s="341">
        <f t="shared" si="350"/>
        <v>17.324350336862366</v>
      </c>
      <c r="AM77" s="342">
        <f t="shared" si="351"/>
        <v>0.45756944444444447</v>
      </c>
      <c r="AN77" s="337" t="str">
        <f t="shared" si="352"/>
        <v>12</v>
      </c>
      <c r="AO77" s="337" t="str">
        <f t="shared" si="353"/>
        <v>12</v>
      </c>
      <c r="AP77" s="337" t="str">
        <f t="shared" si="354"/>
        <v>53</v>
      </c>
      <c r="AQ77" s="780" t="s">
        <v>2137</v>
      </c>
      <c r="AR77" s="339" t="str">
        <f t="shared" si="355"/>
        <v>12:12:53</v>
      </c>
      <c r="AS77" s="337" t="str">
        <f t="shared" si="356"/>
        <v>12</v>
      </c>
      <c r="AT77" s="337" t="str">
        <f t="shared" si="357"/>
        <v>19</v>
      </c>
      <c r="AU77" s="337" t="str">
        <f t="shared" si="358"/>
        <v>31</v>
      </c>
      <c r="AV77" s="780" t="s">
        <v>2138</v>
      </c>
      <c r="AW77" s="339" t="str">
        <f t="shared" si="359"/>
        <v>12:19:31</v>
      </c>
      <c r="AX77" s="667">
        <f t="shared" si="360"/>
        <v>5.1377314814814778E-2</v>
      </c>
      <c r="AY77" s="667">
        <f t="shared" si="361"/>
        <v>4.6064814814814614E-3</v>
      </c>
      <c r="AZ77" s="667">
        <f t="shared" si="362"/>
        <v>5.598379629629624E-2</v>
      </c>
      <c r="BA77" s="341">
        <f t="shared" si="363"/>
        <v>24.329804009912142</v>
      </c>
      <c r="BB77" s="341">
        <f t="shared" si="364"/>
        <v>22.327889187512923</v>
      </c>
      <c r="BC77" s="712"/>
      <c r="BD77" s="712"/>
      <c r="BE77" s="712"/>
      <c r="BF77" s="712"/>
      <c r="BG77" s="712"/>
      <c r="BH77" s="712"/>
      <c r="BI77" s="712"/>
      <c r="BJ77" s="712"/>
      <c r="BK77" s="712"/>
      <c r="BL77" s="724"/>
      <c r="BM77" s="712"/>
      <c r="BN77" s="712"/>
      <c r="BO77" s="712"/>
      <c r="BP77" s="712"/>
      <c r="BQ77" s="712"/>
      <c r="BR77" s="712"/>
      <c r="BS77" s="712"/>
      <c r="BT77" s="712"/>
      <c r="BU77" s="712"/>
      <c r="BV77" s="712"/>
      <c r="BW77" s="712"/>
      <c r="BX77" s="712"/>
      <c r="BY77" s="712"/>
      <c r="BZ77" s="712"/>
      <c r="CA77" s="712"/>
      <c r="CB77" s="712"/>
      <c r="CC77" s="712"/>
      <c r="CD77" s="712"/>
      <c r="CE77" s="712"/>
      <c r="CF77" s="712"/>
      <c r="CG77" s="712"/>
      <c r="CH77" s="712"/>
      <c r="CI77" s="323">
        <f t="shared" si="365"/>
        <v>0.5413310185185185</v>
      </c>
      <c r="CJ77" s="337" t="str">
        <f t="shared" si="366"/>
        <v>13</v>
      </c>
      <c r="CK77" s="337" t="str">
        <f t="shared" si="367"/>
        <v>42</v>
      </c>
      <c r="CL77" s="337" t="str">
        <f t="shared" si="368"/>
        <v>43</v>
      </c>
      <c r="CM77" s="780" t="s">
        <v>2139</v>
      </c>
      <c r="CN77" s="339" t="str">
        <f t="shared" si="369"/>
        <v>13:42:43</v>
      </c>
      <c r="CO77" s="337" t="str">
        <f t="shared" si="370"/>
        <v>14</v>
      </c>
      <c r="CP77" s="337" t="str">
        <f t="shared" si="371"/>
        <v>12</v>
      </c>
      <c r="CQ77" s="337" t="str">
        <f t="shared" si="372"/>
        <v>02</v>
      </c>
      <c r="CR77" s="780" t="s">
        <v>2140</v>
      </c>
      <c r="CS77" s="339" t="str">
        <f t="shared" si="373"/>
        <v>14:12:02</v>
      </c>
      <c r="CT77" s="667">
        <f t="shared" si="374"/>
        <v>3.0000000000000027E-2</v>
      </c>
      <c r="CU77" s="667">
        <f t="shared" si="375"/>
        <v>2.0358796296296222E-2</v>
      </c>
      <c r="CV77" s="667">
        <f t="shared" si="376"/>
        <v>5.0358796296296249E-2</v>
      </c>
      <c r="CW77" s="341">
        <f t="shared" si="377"/>
        <v>27.777777777777779</v>
      </c>
      <c r="CX77" s="341">
        <f t="shared" si="378"/>
        <v>16.547920018386577</v>
      </c>
      <c r="CY77" s="346"/>
      <c r="CZ77" s="356">
        <f t="shared" si="379"/>
        <v>21.078826026494912</v>
      </c>
      <c r="DA77" s="347"/>
      <c r="DB77" s="348">
        <f t="shared" si="380"/>
        <v>0.14724537037037067</v>
      </c>
      <c r="DC77" s="348">
        <f t="shared" si="381"/>
        <v>0.15813657407407444</v>
      </c>
      <c r="DD77" s="373"/>
      <c r="DE77" s="350"/>
      <c r="DF77" s="351"/>
      <c r="DG77" s="351"/>
      <c r="DH77" s="352"/>
      <c r="DI77" s="352"/>
      <c r="DJ77" s="353"/>
      <c r="DK77" s="353"/>
      <c r="DL77" s="353"/>
      <c r="DM77" s="353"/>
      <c r="DN77" s="353"/>
      <c r="DO77" s="353"/>
      <c r="DP77" s="353"/>
      <c r="DQ77" s="353"/>
      <c r="DR77" s="354"/>
    </row>
    <row r="78" spans="1:123" s="705" customFormat="1">
      <c r="A78" s="417">
        <v>9</v>
      </c>
      <c r="B78" s="638" t="str">
        <f t="shared" si="337"/>
        <v>80 CEI YR</v>
      </c>
      <c r="C78" s="360">
        <v>423</v>
      </c>
      <c r="D78" s="362" t="s">
        <v>2054</v>
      </c>
      <c r="E78" s="362" t="s">
        <v>392</v>
      </c>
      <c r="F78" s="360" t="s">
        <v>2129</v>
      </c>
      <c r="G78" s="712"/>
      <c r="H78" s="712"/>
      <c r="I78" s="712"/>
      <c r="J78" s="712"/>
      <c r="K78" s="712"/>
      <c r="L78" s="712"/>
      <c r="M78" s="712"/>
      <c r="N78" s="712"/>
      <c r="O78" s="712"/>
      <c r="P78" s="712"/>
      <c r="Q78" s="712"/>
      <c r="R78" s="712"/>
      <c r="S78" s="712"/>
      <c r="T78" s="712"/>
      <c r="U78" s="712"/>
      <c r="V78" s="712"/>
      <c r="W78" s="336">
        <v>0.36458333333333298</v>
      </c>
      <c r="X78" s="337" t="str">
        <f t="shared" si="338"/>
        <v>10</v>
      </c>
      <c r="Y78" s="337" t="str">
        <f t="shared" si="339"/>
        <v>42</v>
      </c>
      <c r="Z78" s="337" t="str">
        <f t="shared" si="340"/>
        <v>58</v>
      </c>
      <c r="AA78" s="779" t="s">
        <v>2131</v>
      </c>
      <c r="AB78" s="339" t="str">
        <f t="shared" si="341"/>
        <v>10:42:58</v>
      </c>
      <c r="AC78" s="337" t="str">
        <f t="shared" si="342"/>
        <v>10</v>
      </c>
      <c r="AD78" s="337" t="str">
        <f t="shared" si="343"/>
        <v>52</v>
      </c>
      <c r="AE78" s="337" t="str">
        <f t="shared" si="344"/>
        <v>10</v>
      </c>
      <c r="AF78" s="780" t="s">
        <v>2132</v>
      </c>
      <c r="AG78" s="339" t="str">
        <f t="shared" si="345"/>
        <v>10:52:10</v>
      </c>
      <c r="AH78" s="340">
        <f t="shared" si="346"/>
        <v>8.1921296296296631E-2</v>
      </c>
      <c r="AI78" s="340">
        <f t="shared" si="347"/>
        <v>6.3888888888888884E-3</v>
      </c>
      <c r="AJ78" s="340">
        <f t="shared" si="348"/>
        <v>8.8310185185185519E-2</v>
      </c>
      <c r="AK78" s="341">
        <f t="shared" si="349"/>
        <v>15.258547612319864</v>
      </c>
      <c r="AL78" s="341">
        <f t="shared" si="350"/>
        <v>14.154652686762779</v>
      </c>
      <c r="AM78" s="342">
        <f t="shared" si="351"/>
        <v>0.47372685185185182</v>
      </c>
      <c r="AN78" s="337" t="str">
        <f t="shared" si="352"/>
        <v>12</v>
      </c>
      <c r="AO78" s="337" t="str">
        <f t="shared" si="353"/>
        <v>43</v>
      </c>
      <c r="AP78" s="337" t="str">
        <f t="shared" si="354"/>
        <v>25</v>
      </c>
      <c r="AQ78" s="780" t="s">
        <v>2133</v>
      </c>
      <c r="AR78" s="339" t="str">
        <f t="shared" si="355"/>
        <v>12:43:25</v>
      </c>
      <c r="AS78" s="337" t="str">
        <f t="shared" si="356"/>
        <v>12</v>
      </c>
      <c r="AT78" s="337" t="str">
        <f t="shared" si="357"/>
        <v>52</v>
      </c>
      <c r="AU78" s="337" t="str">
        <f t="shared" si="358"/>
        <v>02</v>
      </c>
      <c r="AV78" s="780" t="s">
        <v>2134</v>
      </c>
      <c r="AW78" s="339" t="str">
        <f t="shared" si="359"/>
        <v>12:52:02</v>
      </c>
      <c r="AX78" s="667">
        <f t="shared" si="360"/>
        <v>5.642361111111116E-2</v>
      </c>
      <c r="AY78" s="667">
        <f t="shared" si="361"/>
        <v>5.9837962962963065E-3</v>
      </c>
      <c r="AZ78" s="667">
        <f t="shared" si="362"/>
        <v>6.2407407407407467E-2</v>
      </c>
      <c r="BA78" s="341">
        <f t="shared" si="363"/>
        <v>22.153846153846153</v>
      </c>
      <c r="BB78" s="341">
        <f t="shared" si="364"/>
        <v>20.029673590504451</v>
      </c>
      <c r="BC78" s="712"/>
      <c r="BD78" s="712"/>
      <c r="BE78" s="712"/>
      <c r="BF78" s="712"/>
      <c r="BG78" s="712"/>
      <c r="BH78" s="712"/>
      <c r="BI78" s="712"/>
      <c r="BJ78" s="712"/>
      <c r="BK78" s="712"/>
      <c r="BL78" s="724"/>
      <c r="BM78" s="712"/>
      <c r="BN78" s="712"/>
      <c r="BO78" s="712"/>
      <c r="BP78" s="712"/>
      <c r="BQ78" s="712"/>
      <c r="BR78" s="712"/>
      <c r="BS78" s="712"/>
      <c r="BT78" s="712"/>
      <c r="BU78" s="712"/>
      <c r="BV78" s="712"/>
      <c r="BW78" s="712"/>
      <c r="BX78" s="712"/>
      <c r="BY78" s="712"/>
      <c r="BZ78" s="712"/>
      <c r="CA78" s="712"/>
      <c r="CB78" s="712"/>
      <c r="CC78" s="712"/>
      <c r="CD78" s="712"/>
      <c r="CE78" s="712"/>
      <c r="CF78" s="712"/>
      <c r="CG78" s="712"/>
      <c r="CH78" s="712"/>
      <c r="CI78" s="323">
        <f t="shared" si="365"/>
        <v>0.56391203703703707</v>
      </c>
      <c r="CJ78" s="337" t="str">
        <f t="shared" si="366"/>
        <v/>
      </c>
      <c r="CK78" s="337" t="str">
        <f t="shared" si="367"/>
        <v/>
      </c>
      <c r="CL78" s="337" t="str">
        <f t="shared" si="368"/>
        <v/>
      </c>
      <c r="CM78" s="780"/>
      <c r="CN78" s="339"/>
      <c r="CO78" s="337" t="str">
        <f t="shared" si="370"/>
        <v/>
      </c>
      <c r="CP78" s="337" t="str">
        <f t="shared" si="371"/>
        <v/>
      </c>
      <c r="CQ78" s="337" t="str">
        <f t="shared" si="372"/>
        <v/>
      </c>
      <c r="CR78" s="780"/>
      <c r="CS78" s="339"/>
      <c r="CT78" s="667"/>
      <c r="CU78" s="667"/>
      <c r="CV78" s="667"/>
      <c r="CW78" s="341" t="e">
        <f t="shared" si="377"/>
        <v>#DIV/0!</v>
      </c>
      <c r="CX78" s="341"/>
      <c r="CY78" s="346"/>
      <c r="CZ78" s="356"/>
      <c r="DA78" s="347"/>
      <c r="DB78" s="348"/>
      <c r="DC78" s="348"/>
      <c r="DD78" s="373"/>
      <c r="DE78" s="350"/>
      <c r="DF78" s="351"/>
      <c r="DG78" s="351"/>
      <c r="DH78" s="352"/>
      <c r="DI78" s="352"/>
      <c r="DJ78" s="353"/>
      <c r="DK78" s="353"/>
      <c r="DL78" s="353"/>
      <c r="DM78" s="353"/>
      <c r="DN78" s="353"/>
      <c r="DO78" s="353"/>
      <c r="DP78" s="353"/>
      <c r="DQ78" s="353"/>
      <c r="DR78" s="354"/>
      <c r="DS78" s="704"/>
    </row>
    <row r="79" spans="1:123">
      <c r="A79" s="99" t="s">
        <v>7</v>
      </c>
      <c r="B79" s="99">
        <v>80</v>
      </c>
      <c r="C79" s="564" t="s">
        <v>63</v>
      </c>
      <c r="D79" s="521"/>
      <c r="E79" s="521"/>
      <c r="F79" s="522"/>
      <c r="G79" s="717"/>
      <c r="H79" s="717"/>
      <c r="I79" s="717"/>
      <c r="J79" s="717"/>
      <c r="K79" s="717"/>
      <c r="L79" s="717"/>
      <c r="M79" s="717"/>
      <c r="N79" s="717"/>
      <c r="O79" s="717"/>
      <c r="P79" s="717"/>
      <c r="Q79" s="717"/>
      <c r="R79" s="717"/>
      <c r="S79" s="717"/>
      <c r="T79" s="717"/>
      <c r="U79" s="717"/>
      <c r="V79" s="717"/>
      <c r="W79" s="717"/>
      <c r="X79" s="717"/>
      <c r="Y79" s="717"/>
      <c r="Z79" s="717"/>
      <c r="AA79" s="717"/>
      <c r="AB79" s="717"/>
      <c r="AC79" s="717"/>
      <c r="AD79" s="717"/>
      <c r="AE79" s="717"/>
      <c r="AF79" s="717"/>
      <c r="AG79" s="717"/>
      <c r="AH79" s="717"/>
      <c r="AI79" s="717"/>
      <c r="AJ79" s="717"/>
      <c r="AK79" s="718"/>
      <c r="AL79" s="718"/>
      <c r="AM79" s="718"/>
      <c r="AN79" s="718"/>
      <c r="AO79" s="718"/>
      <c r="AP79" s="718"/>
      <c r="AQ79" s="718"/>
      <c r="AR79" s="717"/>
      <c r="AS79" s="717"/>
      <c r="AT79" s="717"/>
      <c r="AU79" s="717"/>
      <c r="AV79" s="717"/>
      <c r="AW79" s="717"/>
      <c r="AX79" s="717"/>
      <c r="AY79" s="717"/>
      <c r="AZ79" s="717"/>
      <c r="BA79" s="717"/>
      <c r="BB79" s="717"/>
      <c r="BC79" s="717"/>
      <c r="BD79" s="717"/>
      <c r="BE79" s="717"/>
      <c r="BF79" s="717"/>
      <c r="BG79" s="717"/>
      <c r="BH79" s="717"/>
      <c r="BI79" s="717"/>
      <c r="BJ79" s="717"/>
      <c r="BK79" s="717"/>
      <c r="BL79" s="719"/>
      <c r="BM79" s="717"/>
      <c r="BN79" s="717"/>
      <c r="BO79" s="717"/>
      <c r="BP79" s="717"/>
      <c r="BQ79" s="717"/>
      <c r="BR79" s="717"/>
      <c r="BS79" s="717"/>
      <c r="BT79" s="717"/>
      <c r="BU79" s="717"/>
      <c r="BV79" s="717"/>
      <c r="BW79" s="717"/>
      <c r="BX79" s="717"/>
      <c r="BY79" s="717"/>
      <c r="BZ79" s="717"/>
      <c r="CA79" s="717"/>
      <c r="CB79" s="717"/>
      <c r="CC79" s="717"/>
      <c r="CD79" s="717"/>
      <c r="CE79" s="717"/>
      <c r="CF79" s="717"/>
      <c r="CG79" s="717"/>
      <c r="CH79" s="717"/>
      <c r="CI79" s="717"/>
      <c r="CJ79" s="717"/>
      <c r="CK79" s="717"/>
      <c r="CL79" s="717"/>
      <c r="CM79" s="717"/>
      <c r="CN79" s="717"/>
      <c r="CO79" s="717"/>
      <c r="CP79" s="717"/>
      <c r="CQ79" s="717"/>
      <c r="CR79" s="717"/>
      <c r="CS79" s="717"/>
      <c r="CT79" s="717"/>
      <c r="CU79" s="720"/>
      <c r="CV79" s="717"/>
      <c r="CW79" s="717"/>
      <c r="CX79" s="717"/>
      <c r="CY79" s="717"/>
      <c r="CZ79" s="718"/>
      <c r="DA79" s="717"/>
      <c r="DB79" s="717"/>
      <c r="DC79" s="99">
        <v>68</v>
      </c>
      <c r="DD79" s="717"/>
      <c r="DE79" s="100" t="s">
        <v>2046</v>
      </c>
      <c r="DF79" s="717"/>
      <c r="DG79" s="717"/>
      <c r="DH79" s="717"/>
      <c r="DI79" s="717"/>
      <c r="DJ79" s="717"/>
      <c r="DK79" s="717"/>
      <c r="DL79" s="717"/>
      <c r="DM79" s="717"/>
      <c r="DN79" s="717"/>
      <c r="DO79" s="717"/>
      <c r="DP79" s="717"/>
      <c r="DQ79" s="717"/>
      <c r="DR79" s="721"/>
    </row>
    <row r="80" spans="1:123" s="713" customFormat="1">
      <c r="A80" s="212">
        <v>1</v>
      </c>
      <c r="B80" s="43">
        <f t="shared" ref="B80:B89" si="395">B79</f>
        <v>80</v>
      </c>
      <c r="C80" s="4" t="s">
        <v>2479</v>
      </c>
      <c r="D80" s="114" t="s">
        <v>1265</v>
      </c>
      <c r="E80" s="114" t="s">
        <v>2480</v>
      </c>
      <c r="F80" s="681" t="s">
        <v>2320</v>
      </c>
      <c r="G80" s="682"/>
      <c r="H80" s="682"/>
      <c r="I80" s="682"/>
      <c r="J80" s="682"/>
      <c r="K80" s="682"/>
      <c r="L80" s="682"/>
      <c r="M80" s="682"/>
      <c r="N80" s="682"/>
      <c r="O80" s="682"/>
      <c r="P80" s="682"/>
      <c r="Q80" s="682"/>
      <c r="R80" s="682"/>
      <c r="S80" s="682"/>
      <c r="T80" s="682"/>
      <c r="U80" s="682"/>
      <c r="V80" s="682"/>
      <c r="W80" s="841">
        <v>0.38541666666666669</v>
      </c>
      <c r="X80" s="47" t="str">
        <f t="shared" ref="X80:X83" si="396">LEFT(AA80,2)</f>
        <v/>
      </c>
      <c r="Y80" s="47" t="str">
        <f t="shared" ref="Y80:Y83" si="397">MID(AA80,3,2)</f>
        <v/>
      </c>
      <c r="Z80" s="47" t="str">
        <f t="shared" ref="Z80:Z83" si="398">RIGHT(AA80,2)</f>
        <v/>
      </c>
      <c r="AA80" s="722"/>
      <c r="AB80" s="783" t="s">
        <v>2497</v>
      </c>
      <c r="AC80" s="687" t="str">
        <f t="shared" ref="AC80:AC83" si="399">LEFT(AF80,2)</f>
        <v/>
      </c>
      <c r="AD80" s="687" t="str">
        <f t="shared" ref="AD80:AD83" si="400">MID(AF80,3,2)</f>
        <v/>
      </c>
      <c r="AE80" s="687" t="str">
        <f t="shared" ref="AE80:AE83" si="401">RIGHT(AF80,2)</f>
        <v/>
      </c>
      <c r="AF80" s="741"/>
      <c r="AG80" s="783" t="s">
        <v>2507</v>
      </c>
      <c r="AH80" s="50">
        <f t="shared" ref="AH80:AH83" si="402">AB80-W80</f>
        <v>6.1550925925925926E-2</v>
      </c>
      <c r="AI80" s="51">
        <f t="shared" ref="AI80:AI83" si="403">AG80-AB80</f>
        <v>5.4745370370370416E-3</v>
      </c>
      <c r="AJ80" s="50">
        <f t="shared" ref="AJ80:AJ83" si="404">AG80-AB80+AH80</f>
        <v>6.7025462962962967E-2</v>
      </c>
      <c r="AK80" s="52">
        <f t="shared" ref="AK80:AK83" si="405">$W$3/(MINUTE(AH80)/60+HOUR(AH80)+SECOND(AH80)/3600)</f>
        <v>20.308386611508084</v>
      </c>
      <c r="AL80" s="52">
        <f t="shared" ref="AL80:AL83" si="406">$W$3/(MINUTE(AJ80)/60+HOUR(AJ80)+SECOND(AJ80)/3600)</f>
        <v>18.649628734242789</v>
      </c>
      <c r="AM80" s="106">
        <f t="shared" ref="AM80:AM83" si="407">AG80+"0:30"</f>
        <v>0.47327546296296297</v>
      </c>
      <c r="AN80" s="47" t="str">
        <f t="shared" ref="AN80:AN83" si="408">LEFT(AQ80,2)</f>
        <v/>
      </c>
      <c r="AO80" s="47" t="str">
        <f t="shared" ref="AO80:AO83" si="409">MID(AQ80,3,2)</f>
        <v/>
      </c>
      <c r="AP80" s="47" t="str">
        <f t="shared" ref="AP80:AP83" si="410">RIGHT(AQ80,2)</f>
        <v/>
      </c>
      <c r="AQ80" s="701"/>
      <c r="AR80" s="783" t="s">
        <v>2517</v>
      </c>
      <c r="AS80" s="778" t="str">
        <f t="shared" ref="AS80:AS83" si="411">LEFT(AV80,2)</f>
        <v/>
      </c>
      <c r="AT80" s="778" t="str">
        <f t="shared" ref="AT80:AT83" si="412">MID(AV80,3,2)</f>
        <v/>
      </c>
      <c r="AU80" s="778" t="str">
        <f t="shared" ref="AU80:AU83" si="413">RIGHT(AV80,2)</f>
        <v/>
      </c>
      <c r="AV80" s="741"/>
      <c r="AW80" s="783" t="s">
        <v>2527</v>
      </c>
      <c r="AX80" s="665">
        <f t="shared" ref="AX80:AX83" si="414">AR80-AM80</f>
        <v>5.7650462962962945E-2</v>
      </c>
      <c r="AY80" s="723">
        <f t="shared" ref="AY80:AY83" si="415">AW80-AR80</f>
        <v>3.8310185185185253E-3</v>
      </c>
      <c r="AZ80" s="665">
        <f t="shared" ref="AZ80:AZ83" si="416">AW80-AR80+AX80</f>
        <v>6.148148148148147E-2</v>
      </c>
      <c r="BA80" s="52">
        <f t="shared" ref="BA80:BA83" si="417">$AM$3/(MINUTE(AX80)/60+HOUR(AX80)+SECOND(AX80)/3600)</f>
        <v>21.682393093756275</v>
      </c>
      <c r="BB80" s="52">
        <f t="shared" ref="BB80:BB83" si="418">$AM$3/(MINUTE(AZ80)/60+HOUR(AZ80)+SECOND(AZ80)/3600)</f>
        <v>20.331325301204817</v>
      </c>
      <c r="BC80" s="150"/>
      <c r="BD80" s="682"/>
      <c r="BE80" s="682"/>
      <c r="BF80" s="682"/>
      <c r="BG80" s="682"/>
      <c r="BH80" s="682"/>
      <c r="BI80" s="682"/>
      <c r="BJ80" s="682"/>
      <c r="BK80" s="682"/>
      <c r="BL80" s="314"/>
      <c r="BM80" s="682"/>
      <c r="BN80" s="682"/>
      <c r="BO80" s="682"/>
      <c r="BP80" s="682"/>
      <c r="BQ80" s="682"/>
      <c r="BR80" s="682"/>
      <c r="BS80" s="682"/>
      <c r="BT80" s="682"/>
      <c r="BU80" s="682"/>
      <c r="BV80" s="682"/>
      <c r="BW80" s="682"/>
      <c r="BX80" s="682"/>
      <c r="BY80" s="682"/>
      <c r="BZ80" s="682"/>
      <c r="CA80" s="682"/>
      <c r="CB80" s="682"/>
      <c r="CC80" s="682"/>
      <c r="CD80" s="682"/>
      <c r="CE80" s="682"/>
      <c r="CF80" s="682"/>
      <c r="CG80" s="682"/>
      <c r="CH80" s="682"/>
      <c r="CI80" s="108">
        <f t="shared" ref="CI80:CI83" si="419">AW80+"00:40"</f>
        <v>0.56253472222222223</v>
      </c>
      <c r="CJ80" s="47" t="str">
        <f t="shared" ref="CJ80:CJ83" si="420">LEFT(CM80,2)</f>
        <v/>
      </c>
      <c r="CK80" s="47" t="str">
        <f t="shared" ref="CK80:CK83" si="421">MID(CM80,3,2)</f>
        <v/>
      </c>
      <c r="CL80" s="47" t="str">
        <f t="shared" ref="CL80:CL83" si="422">RIGHT(CM80,2)</f>
        <v/>
      </c>
      <c r="CM80" s="701"/>
      <c r="CN80" s="783" t="s">
        <v>2538</v>
      </c>
      <c r="CO80" s="778" t="str">
        <f t="shared" ref="CO80:CO83" si="423">LEFT(CR80,2)</f>
        <v/>
      </c>
      <c r="CP80" s="778" t="str">
        <f t="shared" ref="CP80:CP83" si="424">MID(CR80,3,2)</f>
        <v/>
      </c>
      <c r="CQ80" s="778" t="str">
        <f t="shared" ref="CQ80:CQ83" si="425">RIGHT(CR80,2)</f>
        <v/>
      </c>
      <c r="CR80" s="741"/>
      <c r="CS80" s="783" t="s">
        <v>2544</v>
      </c>
      <c r="CT80" s="665">
        <f>CN80-CI80</f>
        <v>3.862268518518519E-2</v>
      </c>
      <c r="CU80" s="667">
        <f t="shared" ref="CU80:CU83" si="426">CS80-CN80</f>
        <v>6.1111111111110672E-3</v>
      </c>
      <c r="CV80" s="665">
        <f t="shared" ref="CV80:CV83" si="427">CS80-CN80+CT80</f>
        <v>4.4733796296296258E-2</v>
      </c>
      <c r="CW80" s="52">
        <f t="shared" ref="CW80:CW83" si="428">$CI$3/(MINUTE(CT80)/60+HOUR(CT80)+SECOND(CT80)/3600)</f>
        <v>21.576266107281988</v>
      </c>
      <c r="CX80" s="52">
        <f t="shared" ref="CX80:CX83" si="429">$CI$3/(MINUTE(CV80)/60+HOUR(CV80)+SECOND(CV80)/3600)</f>
        <v>18.628719275549805</v>
      </c>
      <c r="CY80" s="58"/>
      <c r="CZ80" s="59">
        <f t="shared" ref="CZ80:CZ81" si="430">$DC$79/(MINUTE(DC80)/60+HOUR(DC80)+SECOND(DC80)/3600)</f>
        <v>16.952908587257618</v>
      </c>
      <c r="DA80" s="421">
        <f t="shared" ref="DA80:DA81" si="431">$DC$79/(MINUTE(DB80)/60+HOUR(DB80)+SECOND(DB80)/3600)</f>
        <v>17.95247873276621</v>
      </c>
      <c r="DB80" s="61">
        <f t="shared" ref="DB80:DB83" si="432">R80+AH80+AX80+BN80+CD80+CT80</f>
        <v>0.15782407407407406</v>
      </c>
      <c r="DC80" s="61">
        <f t="shared" ref="DC80:DC83" si="433">T80+AJ80+AZ80+BN80+CF80+CT80</f>
        <v>0.16712962962962963</v>
      </c>
      <c r="DD80" s="6"/>
      <c r="DE80" s="63">
        <v>80</v>
      </c>
      <c r="DF80" s="64">
        <f>MINUTE(DB80)/60+HOUR(DB80)+SECOND(DB80)/3600</f>
        <v>3.7877777777777775</v>
      </c>
      <c r="DG80" s="64">
        <f>MINUTE(DC80)/60+HOUR(DC80)+SECOND(DC80)/3600</f>
        <v>4.0111111111111111</v>
      </c>
      <c r="DH80" s="16">
        <v>200</v>
      </c>
      <c r="DI80" s="16">
        <f t="shared" ref="DI80:DI81" si="434">-(SECOND(CN80-$CN$80)/60+MINUTE(CN80-$CN$80)+HOUR(CN80-$CN$80)*60)</f>
        <v>0</v>
      </c>
      <c r="DJ80" s="65">
        <f>IF((DE80+DH80+DI80)&lt;DE80,DE80,DE80+DH80+DI80)</f>
        <v>280</v>
      </c>
      <c r="DK80" s="65">
        <f t="shared" ref="DK80:DK81" si="435">IF(CN80&gt;$DE$69,0,DJ80)</f>
        <v>280</v>
      </c>
      <c r="DL80" s="65">
        <f>IF((S80&gt;$DN$3),0,DK80)</f>
        <v>280</v>
      </c>
      <c r="DM80" s="65">
        <f>IF((AI80&gt;$DN$3),0,DK80)</f>
        <v>280</v>
      </c>
      <c r="DN80" s="65">
        <f>IF((AY80&gt;$DN$3),0,DK80)</f>
        <v>280</v>
      </c>
      <c r="DO80" s="65">
        <f>IF((BO80&gt;$DM$3),0,DK80)</f>
        <v>280</v>
      </c>
      <c r="DP80" s="65">
        <f>IF((CE80&gt;$DN$3),0,DK80)</f>
        <v>280</v>
      </c>
      <c r="DQ80" s="65">
        <f>IF((CU80&gt;$DM$3),0,DK80)</f>
        <v>280</v>
      </c>
      <c r="DR80" s="134">
        <f>DL80*DM80*DN80*DO80*DP80*DQ80/DL80/DM80/DN80/DP80/DQ80</f>
        <v>280</v>
      </c>
    </row>
    <row r="81" spans="1:123" s="705" customFormat="1">
      <c r="A81" s="212">
        <v>2</v>
      </c>
      <c r="B81" s="43">
        <f t="shared" si="395"/>
        <v>80</v>
      </c>
      <c r="C81" s="4" t="s">
        <v>2481</v>
      </c>
      <c r="D81" s="114" t="s">
        <v>2482</v>
      </c>
      <c r="E81" s="114" t="s">
        <v>2483</v>
      </c>
      <c r="F81" s="681" t="s">
        <v>2320</v>
      </c>
      <c r="G81" s="682"/>
      <c r="H81" s="682"/>
      <c r="I81" s="682"/>
      <c r="J81" s="682"/>
      <c r="K81" s="682"/>
      <c r="L81" s="682"/>
      <c r="M81" s="682"/>
      <c r="N81" s="682"/>
      <c r="O81" s="682"/>
      <c r="P81" s="682"/>
      <c r="Q81" s="682"/>
      <c r="R81" s="682"/>
      <c r="S81" s="682"/>
      <c r="T81" s="682"/>
      <c r="U81" s="682"/>
      <c r="V81" s="682"/>
      <c r="W81" s="841">
        <v>0.38541666666666669</v>
      </c>
      <c r="X81" s="47" t="str">
        <f t="shared" si="396"/>
        <v/>
      </c>
      <c r="Y81" s="47" t="str">
        <f t="shared" si="397"/>
        <v/>
      </c>
      <c r="Z81" s="47" t="str">
        <f t="shared" si="398"/>
        <v/>
      </c>
      <c r="AA81" s="722"/>
      <c r="AB81" s="783" t="s">
        <v>2498</v>
      </c>
      <c r="AC81" s="687" t="str">
        <f t="shared" si="399"/>
        <v/>
      </c>
      <c r="AD81" s="687" t="str">
        <f t="shared" si="400"/>
        <v/>
      </c>
      <c r="AE81" s="687" t="str">
        <f t="shared" si="401"/>
        <v/>
      </c>
      <c r="AF81" s="741"/>
      <c r="AG81" s="783" t="s">
        <v>2508</v>
      </c>
      <c r="AH81" s="50">
        <f t="shared" si="402"/>
        <v>5.7372685185185124E-2</v>
      </c>
      <c r="AI81" s="51">
        <f t="shared" si="403"/>
        <v>3.1944444444444997E-3</v>
      </c>
      <c r="AJ81" s="50">
        <f t="shared" si="404"/>
        <v>6.0567129629629624E-2</v>
      </c>
      <c r="AK81" s="52">
        <f t="shared" si="405"/>
        <v>21.787371393988298</v>
      </c>
      <c r="AL81" s="52">
        <f t="shared" si="406"/>
        <v>20.638257213835278</v>
      </c>
      <c r="AM81" s="106">
        <f t="shared" si="407"/>
        <v>0.46681712962962962</v>
      </c>
      <c r="AN81" s="47" t="str">
        <f t="shared" si="408"/>
        <v/>
      </c>
      <c r="AO81" s="47" t="str">
        <f t="shared" si="409"/>
        <v/>
      </c>
      <c r="AP81" s="47" t="str">
        <f t="shared" si="410"/>
        <v/>
      </c>
      <c r="AQ81" s="701"/>
      <c r="AR81" s="783" t="s">
        <v>2518</v>
      </c>
      <c r="AS81" s="778" t="str">
        <f t="shared" si="411"/>
        <v/>
      </c>
      <c r="AT81" s="778" t="str">
        <f t="shared" si="412"/>
        <v/>
      </c>
      <c r="AU81" s="778" t="str">
        <f t="shared" si="413"/>
        <v/>
      </c>
      <c r="AV81" s="741"/>
      <c r="AW81" s="783" t="s">
        <v>2528</v>
      </c>
      <c r="AX81" s="665">
        <f t="shared" si="414"/>
        <v>5.5243055555555531E-2</v>
      </c>
      <c r="AY81" s="723">
        <f t="shared" si="415"/>
        <v>2.9398148148148673E-3</v>
      </c>
      <c r="AZ81" s="665">
        <f t="shared" si="416"/>
        <v>5.8182870370370399E-2</v>
      </c>
      <c r="BA81" s="52">
        <f t="shared" si="417"/>
        <v>22.62727844123193</v>
      </c>
      <c r="BB81" s="52">
        <f t="shared" si="418"/>
        <v>21.483986473045555</v>
      </c>
      <c r="BC81" s="150"/>
      <c r="BD81" s="682"/>
      <c r="BE81" s="682"/>
      <c r="BF81" s="682"/>
      <c r="BG81" s="682"/>
      <c r="BH81" s="682"/>
      <c r="BI81" s="682"/>
      <c r="BJ81" s="682"/>
      <c r="BK81" s="682"/>
      <c r="BL81" s="314"/>
      <c r="BM81" s="682"/>
      <c r="BN81" s="682"/>
      <c r="BO81" s="682"/>
      <c r="BP81" s="682"/>
      <c r="BQ81" s="682"/>
      <c r="BR81" s="682"/>
      <c r="BS81" s="682"/>
      <c r="BT81" s="682"/>
      <c r="BU81" s="682"/>
      <c r="BV81" s="682"/>
      <c r="BW81" s="682"/>
      <c r="BX81" s="682"/>
      <c r="BY81" s="682"/>
      <c r="BZ81" s="682"/>
      <c r="CA81" s="682"/>
      <c r="CB81" s="682"/>
      <c r="CC81" s="682"/>
      <c r="CD81" s="682"/>
      <c r="CE81" s="682"/>
      <c r="CF81" s="682"/>
      <c r="CG81" s="682"/>
      <c r="CH81" s="682"/>
      <c r="CI81" s="108">
        <f t="shared" si="419"/>
        <v>0.55277777777777781</v>
      </c>
      <c r="CJ81" s="47" t="str">
        <f t="shared" si="420"/>
        <v/>
      </c>
      <c r="CK81" s="47" t="str">
        <f t="shared" si="421"/>
        <v/>
      </c>
      <c r="CL81" s="47" t="str">
        <f t="shared" si="422"/>
        <v/>
      </c>
      <c r="CM81" s="701"/>
      <c r="CN81" s="783" t="s">
        <v>2539</v>
      </c>
      <c r="CO81" s="778" t="str">
        <f t="shared" si="423"/>
        <v/>
      </c>
      <c r="CP81" s="778" t="str">
        <f t="shared" si="424"/>
        <v/>
      </c>
      <c r="CQ81" s="778" t="str">
        <f t="shared" si="425"/>
        <v/>
      </c>
      <c r="CR81" s="741"/>
      <c r="CS81" s="783" t="s">
        <v>2545</v>
      </c>
      <c r="CT81" s="665">
        <f t="shared" ref="CT81:CT83" si="436">CN81-CI81</f>
        <v>5.1967592592592537E-2</v>
      </c>
      <c r="CU81" s="667">
        <f t="shared" si="426"/>
        <v>3.1250000000000444E-3</v>
      </c>
      <c r="CV81" s="665">
        <f t="shared" si="427"/>
        <v>5.5092592592592582E-2</v>
      </c>
      <c r="CW81" s="52">
        <f t="shared" si="428"/>
        <v>16.035634743875278</v>
      </c>
      <c r="CX81" s="52">
        <f t="shared" si="429"/>
        <v>15.126050420168067</v>
      </c>
      <c r="CY81" s="58"/>
      <c r="CZ81" s="59">
        <f t="shared" si="430"/>
        <v>16.596610169491527</v>
      </c>
      <c r="DA81" s="637">
        <f t="shared" si="431"/>
        <v>17.215189873417721</v>
      </c>
      <c r="DB81" s="61">
        <f t="shared" si="432"/>
        <v>0.16458333333333319</v>
      </c>
      <c r="DC81" s="61">
        <f t="shared" si="433"/>
        <v>0.17071759259259256</v>
      </c>
      <c r="DD81" s="6"/>
      <c r="DE81" s="63">
        <v>80</v>
      </c>
      <c r="DF81" s="64">
        <f>MINUTE(DB81)/60+HOUR(DB81)+SECOND(DB81)/3600</f>
        <v>3.95</v>
      </c>
      <c r="DG81" s="64">
        <f>MINUTE(DC81)/60+HOUR(DC81)+SECOND(DC81)/3600</f>
        <v>4.0972222222222223</v>
      </c>
      <c r="DH81" s="16">
        <f t="shared" ref="DH81:DH87" si="437">DH80-5</f>
        <v>195</v>
      </c>
      <c r="DI81" s="16">
        <f t="shared" si="434"/>
        <v>-5.166666666666667</v>
      </c>
      <c r="DJ81" s="65">
        <f>IF((DE81+DH81+DI81)&lt;DE81,DE81,DE81+DH81+DI81)</f>
        <v>269.83333333333331</v>
      </c>
      <c r="DK81" s="65">
        <f t="shared" si="435"/>
        <v>269.83333333333331</v>
      </c>
      <c r="DL81" s="65">
        <f>IF((S81&gt;$DN$3),0,DK81)</f>
        <v>269.83333333333331</v>
      </c>
      <c r="DM81" s="65">
        <f>IF((AI81&gt;$DN$3),0,DK81)</f>
        <v>269.83333333333331</v>
      </c>
      <c r="DN81" s="65">
        <f>IF((AY81&gt;$DN$3),0,DK81)</f>
        <v>269.83333333333331</v>
      </c>
      <c r="DO81" s="65">
        <f>IF((BO81&gt;$DM$3),0,DK81)</f>
        <v>269.83333333333331</v>
      </c>
      <c r="DP81" s="65">
        <f>IF((CE81&gt;$DN$3),0,DK81)</f>
        <v>269.83333333333331</v>
      </c>
      <c r="DQ81" s="65">
        <f>IF((CU81&gt;$DM$3),0,DK81)</f>
        <v>269.83333333333331</v>
      </c>
      <c r="DR81" s="134">
        <f>DL81*DM81*DN81*DO81*DP81*DQ81/DL81/DM81/DN81/DP81/DQ81</f>
        <v>269.83333333333331</v>
      </c>
      <c r="DS81" s="704"/>
    </row>
    <row r="82" spans="1:123" s="705" customFormat="1">
      <c r="A82" s="212">
        <v>3</v>
      </c>
      <c r="B82" s="43">
        <f t="shared" si="395"/>
        <v>80</v>
      </c>
      <c r="C82" s="4" t="s">
        <v>2484</v>
      </c>
      <c r="D82" s="114" t="s">
        <v>2485</v>
      </c>
      <c r="E82" s="114" t="s">
        <v>2073</v>
      </c>
      <c r="F82" s="784" t="s">
        <v>2320</v>
      </c>
      <c r="G82" s="682"/>
      <c r="H82" s="682"/>
      <c r="I82" s="682"/>
      <c r="J82" s="682"/>
      <c r="K82" s="682"/>
      <c r="L82" s="682"/>
      <c r="M82" s="682"/>
      <c r="N82" s="682"/>
      <c r="O82" s="682"/>
      <c r="P82" s="682"/>
      <c r="Q82" s="682"/>
      <c r="R82" s="682"/>
      <c r="S82" s="682"/>
      <c r="T82" s="682"/>
      <c r="U82" s="682"/>
      <c r="V82" s="682"/>
      <c r="W82" s="841">
        <v>0.38541666666666669</v>
      </c>
      <c r="X82" s="47" t="str">
        <f t="shared" si="396"/>
        <v/>
      </c>
      <c r="Y82" s="47" t="str">
        <f t="shared" si="397"/>
        <v/>
      </c>
      <c r="Z82" s="47" t="str">
        <f t="shared" si="398"/>
        <v/>
      </c>
      <c r="AA82" s="722"/>
      <c r="AB82" s="785" t="s">
        <v>2499</v>
      </c>
      <c r="AC82" s="687" t="str">
        <f t="shared" si="399"/>
        <v/>
      </c>
      <c r="AD82" s="687" t="str">
        <f t="shared" si="400"/>
        <v/>
      </c>
      <c r="AE82" s="687" t="str">
        <f t="shared" si="401"/>
        <v/>
      </c>
      <c r="AF82" s="741"/>
      <c r="AG82" s="785" t="s">
        <v>2509</v>
      </c>
      <c r="AH82" s="50">
        <f t="shared" si="402"/>
        <v>6.9965277777777779E-2</v>
      </c>
      <c r="AI82" s="51">
        <f t="shared" si="403"/>
        <v>3.7384259259258812E-3</v>
      </c>
      <c r="AJ82" s="50">
        <f t="shared" si="404"/>
        <v>7.370370370370366E-2</v>
      </c>
      <c r="AK82" s="52">
        <f t="shared" si="405"/>
        <v>17.866004962779158</v>
      </c>
      <c r="AL82" s="52">
        <f t="shared" si="406"/>
        <v>16.959798994974875</v>
      </c>
      <c r="AM82" s="106">
        <f t="shared" si="407"/>
        <v>0.47995370370370366</v>
      </c>
      <c r="AN82" s="47" t="str">
        <f t="shared" si="408"/>
        <v/>
      </c>
      <c r="AO82" s="47" t="str">
        <f t="shared" si="409"/>
        <v/>
      </c>
      <c r="AP82" s="47" t="str">
        <f t="shared" si="410"/>
        <v/>
      </c>
      <c r="AQ82" s="701"/>
      <c r="AR82" s="785" t="s">
        <v>2519</v>
      </c>
      <c r="AS82" s="778" t="str">
        <f t="shared" si="411"/>
        <v/>
      </c>
      <c r="AT82" s="778" t="str">
        <f t="shared" si="412"/>
        <v/>
      </c>
      <c r="AU82" s="778" t="str">
        <f t="shared" si="413"/>
        <v/>
      </c>
      <c r="AV82" s="741"/>
      <c r="AW82" s="785" t="s">
        <v>2529</v>
      </c>
      <c r="AX82" s="665">
        <f t="shared" si="414"/>
        <v>7.3738425925925999E-2</v>
      </c>
      <c r="AY82" s="723">
        <f t="shared" si="415"/>
        <v>3.1365740740740833E-3</v>
      </c>
      <c r="AZ82" s="665">
        <f t="shared" si="416"/>
        <v>7.6875000000000082E-2</v>
      </c>
      <c r="BA82" s="52">
        <f t="shared" si="417"/>
        <v>16.951812902213153</v>
      </c>
      <c r="BB82" s="52">
        <f t="shared" si="418"/>
        <v>16.260162601626014</v>
      </c>
      <c r="BC82" s="150"/>
      <c r="BD82" s="682"/>
      <c r="BE82" s="682"/>
      <c r="BF82" s="682"/>
      <c r="BG82" s="682"/>
      <c r="BH82" s="682"/>
      <c r="BI82" s="682"/>
      <c r="BJ82" s="682"/>
      <c r="BK82" s="682"/>
      <c r="BL82" s="314"/>
      <c r="BM82" s="682"/>
      <c r="BN82" s="682"/>
      <c r="BO82" s="682"/>
      <c r="BP82" s="682"/>
      <c r="BQ82" s="682"/>
      <c r="BR82" s="682"/>
      <c r="BS82" s="682"/>
      <c r="BT82" s="682"/>
      <c r="BU82" s="682"/>
      <c r="BV82" s="682"/>
      <c r="BW82" s="682"/>
      <c r="BX82" s="682"/>
      <c r="BY82" s="682"/>
      <c r="BZ82" s="682"/>
      <c r="CA82" s="682"/>
      <c r="CB82" s="682"/>
      <c r="CC82" s="682"/>
      <c r="CD82" s="682"/>
      <c r="CE82" s="682"/>
      <c r="CF82" s="682"/>
      <c r="CG82" s="682"/>
      <c r="CH82" s="682"/>
      <c r="CI82" s="108">
        <f t="shared" si="419"/>
        <v>0.58460648148148153</v>
      </c>
      <c r="CJ82" s="47" t="str">
        <f t="shared" si="420"/>
        <v/>
      </c>
      <c r="CK82" s="47" t="str">
        <f t="shared" si="421"/>
        <v/>
      </c>
      <c r="CL82" s="47" t="str">
        <f t="shared" si="422"/>
        <v/>
      </c>
      <c r="CM82" s="701"/>
      <c r="CN82" s="785" t="s">
        <v>2540</v>
      </c>
      <c r="CO82" s="778" t="str">
        <f t="shared" si="423"/>
        <v/>
      </c>
      <c r="CP82" s="778" t="str">
        <f t="shared" si="424"/>
        <v/>
      </c>
      <c r="CQ82" s="778" t="str">
        <f t="shared" si="425"/>
        <v/>
      </c>
      <c r="CR82" s="741"/>
      <c r="CS82" s="785" t="s">
        <v>2546</v>
      </c>
      <c r="CT82" s="665">
        <f t="shared" si="436"/>
        <v>4.1342592592592542E-2</v>
      </c>
      <c r="CU82" s="667">
        <f t="shared" si="426"/>
        <v>5.9606481481481177E-3</v>
      </c>
      <c r="CV82" s="665">
        <f t="shared" si="427"/>
        <v>4.730324074074066E-2</v>
      </c>
      <c r="CW82" s="52">
        <f t="shared" si="428"/>
        <v>20.15677491601344</v>
      </c>
      <c r="CX82" s="52">
        <f t="shared" si="429"/>
        <v>17.616833863469537</v>
      </c>
      <c r="CY82" s="58"/>
      <c r="CZ82" s="59">
        <f t="shared" ref="CZ82:CZ87" si="438">$DC$79/(MINUTE(DC82)/60+HOUR(DC82)+SECOND(DC82)/3600)</f>
        <v>14.762996019780486</v>
      </c>
      <c r="DA82" s="427">
        <f t="shared" ref="DA82:DA87" si="439">$DC$79/(MINUTE(DB82)/60+HOUR(DB82)+SECOND(DB82)/3600)</f>
        <v>15.31148361270953</v>
      </c>
      <c r="DB82" s="61">
        <f t="shared" si="432"/>
        <v>0.18504629629629632</v>
      </c>
      <c r="DC82" s="61">
        <f t="shared" si="433"/>
        <v>0.19192129629629628</v>
      </c>
      <c r="DD82" s="6"/>
      <c r="DE82" s="63">
        <v>80</v>
      </c>
      <c r="DF82" s="64">
        <f t="shared" ref="DF82:DG83" si="440">MINUTE(DB82)/60+HOUR(DB82)+SECOND(DB82)/3600</f>
        <v>4.4411111111111117</v>
      </c>
      <c r="DG82" s="64">
        <f t="shared" si="440"/>
        <v>4.6061111111111108</v>
      </c>
      <c r="DH82" s="16">
        <f t="shared" si="437"/>
        <v>190</v>
      </c>
      <c r="DI82" s="16">
        <f t="shared" ref="DI82:DI87" si="441">-(SECOND(CN82-$CN$80)/60+MINUTE(CN82-$CN$80)+HOUR(CN82-$CN$80)*60)</f>
        <v>-35.700000000000003</v>
      </c>
      <c r="DJ82" s="65">
        <f t="shared" ref="DJ82:DJ83" si="442">IF((DE82+DH82+DI82)&lt;DE82,DE82,DE82+DH82+DI82)</f>
        <v>234.3</v>
      </c>
      <c r="DK82" s="65">
        <f t="shared" ref="DK82:DK87" si="443">IF(CN82&gt;$DE$69,0,DJ82)</f>
        <v>234.3</v>
      </c>
      <c r="DL82" s="65">
        <f t="shared" ref="DL82:DL83" si="444">IF((S82&gt;$DN$3),0,DK82)</f>
        <v>234.3</v>
      </c>
      <c r="DM82" s="65">
        <f t="shared" ref="DM82:DM83" si="445">IF((AI82&gt;$DN$3),0,DK82)</f>
        <v>234.3</v>
      </c>
      <c r="DN82" s="65">
        <f t="shared" ref="DN82:DN83" si="446">IF((AY82&gt;$DN$3),0,DK82)</f>
        <v>234.3</v>
      </c>
      <c r="DO82" s="65">
        <f t="shared" ref="DO82:DO83" si="447">IF((BO82&gt;$DM$3),0,DK82)</f>
        <v>234.3</v>
      </c>
      <c r="DP82" s="65">
        <f t="shared" ref="DP82:DP83" si="448">IF((CE82&gt;$DN$3),0,DK82)</f>
        <v>234.3</v>
      </c>
      <c r="DQ82" s="65">
        <f t="shared" ref="DQ82:DQ83" si="449">IF((CU82&gt;$DM$3),0,DK82)</f>
        <v>234.3</v>
      </c>
      <c r="DR82" s="134">
        <f t="shared" ref="DR82:DR83" si="450">DL82*DM82*DN82*DO82*DP82*DQ82/DL82/DM82/DN82/DP82/DQ82</f>
        <v>234.30000000000007</v>
      </c>
      <c r="DS82" s="704"/>
    </row>
    <row r="83" spans="1:123" s="705" customFormat="1">
      <c r="A83" s="212">
        <v>4</v>
      </c>
      <c r="B83" s="43">
        <f t="shared" si="395"/>
        <v>80</v>
      </c>
      <c r="C83" s="4" t="s">
        <v>2486</v>
      </c>
      <c r="D83" s="114" t="s">
        <v>2487</v>
      </c>
      <c r="E83" s="114" t="s">
        <v>2048</v>
      </c>
      <c r="F83" s="784" t="s">
        <v>2320</v>
      </c>
      <c r="G83" s="712"/>
      <c r="H83" s="712"/>
      <c r="I83" s="712"/>
      <c r="J83" s="712"/>
      <c r="K83" s="712"/>
      <c r="L83" s="712"/>
      <c r="M83" s="712"/>
      <c r="N83" s="712"/>
      <c r="O83" s="712"/>
      <c r="P83" s="712"/>
      <c r="Q83" s="712"/>
      <c r="R83" s="712"/>
      <c r="S83" s="712"/>
      <c r="T83" s="712"/>
      <c r="U83" s="712"/>
      <c r="V83" s="712"/>
      <c r="W83" s="841">
        <v>0.38541666666666669</v>
      </c>
      <c r="X83" s="47" t="str">
        <f t="shared" si="396"/>
        <v/>
      </c>
      <c r="Y83" s="47" t="str">
        <f t="shared" si="397"/>
        <v/>
      </c>
      <c r="Z83" s="47" t="str">
        <f t="shared" si="398"/>
        <v/>
      </c>
      <c r="AA83" s="722"/>
      <c r="AB83" s="785" t="s">
        <v>2500</v>
      </c>
      <c r="AC83" s="687" t="str">
        <f t="shared" si="399"/>
        <v/>
      </c>
      <c r="AD83" s="687" t="str">
        <f t="shared" si="400"/>
        <v/>
      </c>
      <c r="AE83" s="687" t="str">
        <f t="shared" si="401"/>
        <v/>
      </c>
      <c r="AF83" s="741"/>
      <c r="AG83" s="785" t="s">
        <v>2510</v>
      </c>
      <c r="AH83" s="50">
        <f t="shared" si="402"/>
        <v>6.9988425925925912E-2</v>
      </c>
      <c r="AI83" s="51">
        <f t="shared" si="403"/>
        <v>3.6805555555555758E-3</v>
      </c>
      <c r="AJ83" s="50">
        <f t="shared" si="404"/>
        <v>7.3668981481481488E-2</v>
      </c>
      <c r="AK83" s="52">
        <f t="shared" si="405"/>
        <v>17.860095915329918</v>
      </c>
      <c r="AL83" s="52">
        <f t="shared" si="406"/>
        <v>16.967792615868028</v>
      </c>
      <c r="AM83" s="106">
        <f t="shared" si="407"/>
        <v>0.47991898148148149</v>
      </c>
      <c r="AN83" s="47" t="str">
        <f t="shared" si="408"/>
        <v/>
      </c>
      <c r="AO83" s="47" t="str">
        <f t="shared" si="409"/>
        <v/>
      </c>
      <c r="AP83" s="47" t="str">
        <f t="shared" si="410"/>
        <v/>
      </c>
      <c r="AQ83" s="701"/>
      <c r="AR83" s="785" t="s">
        <v>2520</v>
      </c>
      <c r="AS83" s="778" t="str">
        <f t="shared" si="411"/>
        <v/>
      </c>
      <c r="AT83" s="778" t="str">
        <f t="shared" si="412"/>
        <v/>
      </c>
      <c r="AU83" s="778" t="str">
        <f t="shared" si="413"/>
        <v/>
      </c>
      <c r="AV83" s="741"/>
      <c r="AW83" s="785" t="s">
        <v>2530</v>
      </c>
      <c r="AX83" s="665">
        <f t="shared" si="414"/>
        <v>7.3090277777777768E-2</v>
      </c>
      <c r="AY83" s="723">
        <f t="shared" si="415"/>
        <v>3.3333333333332993E-3</v>
      </c>
      <c r="AZ83" s="665">
        <f t="shared" si="416"/>
        <v>7.6423611111111067E-2</v>
      </c>
      <c r="BA83" s="52">
        <f t="shared" si="417"/>
        <v>17.102137767220903</v>
      </c>
      <c r="BB83" s="52">
        <f t="shared" si="418"/>
        <v>16.35620172648796</v>
      </c>
      <c r="BC83" s="150"/>
      <c r="BD83" s="682"/>
      <c r="BE83" s="682"/>
      <c r="BF83" s="682"/>
      <c r="BG83" s="682"/>
      <c r="BH83" s="682"/>
      <c r="BI83" s="682"/>
      <c r="BJ83" s="682"/>
      <c r="BK83" s="682"/>
      <c r="BL83" s="314"/>
      <c r="BM83" s="682"/>
      <c r="BN83" s="682"/>
      <c r="BO83" s="682"/>
      <c r="BP83" s="682"/>
      <c r="BQ83" s="682"/>
      <c r="BR83" s="682"/>
      <c r="BS83" s="682"/>
      <c r="BT83" s="682"/>
      <c r="BU83" s="682"/>
      <c r="BV83" s="682"/>
      <c r="BW83" s="682"/>
      <c r="BX83" s="682"/>
      <c r="BY83" s="682"/>
      <c r="BZ83" s="682"/>
      <c r="CA83" s="682"/>
      <c r="CB83" s="682"/>
      <c r="CC83" s="682"/>
      <c r="CD83" s="682"/>
      <c r="CE83" s="682"/>
      <c r="CF83" s="682"/>
      <c r="CG83" s="682"/>
      <c r="CH83" s="682"/>
      <c r="CI83" s="108">
        <f t="shared" si="419"/>
        <v>0.58412037037037035</v>
      </c>
      <c r="CJ83" s="47" t="str">
        <f t="shared" si="420"/>
        <v/>
      </c>
      <c r="CK83" s="47" t="str">
        <f t="shared" si="421"/>
        <v/>
      </c>
      <c r="CL83" s="47" t="str">
        <f t="shared" si="422"/>
        <v/>
      </c>
      <c r="CM83" s="701"/>
      <c r="CN83" s="792">
        <v>0.62804398148148144</v>
      </c>
      <c r="CO83" s="778" t="str">
        <f t="shared" si="423"/>
        <v/>
      </c>
      <c r="CP83" s="778" t="str">
        <f t="shared" si="424"/>
        <v/>
      </c>
      <c r="CQ83" s="778" t="str">
        <f t="shared" si="425"/>
        <v/>
      </c>
      <c r="CR83" s="741"/>
      <c r="CS83" s="785" t="s">
        <v>2547</v>
      </c>
      <c r="CT83" s="665">
        <f t="shared" si="436"/>
        <v>4.3923611111111094E-2</v>
      </c>
      <c r="CU83" s="667">
        <f t="shared" si="426"/>
        <v>8.101851851851638E-4</v>
      </c>
      <c r="CV83" s="665">
        <f t="shared" si="427"/>
        <v>4.4733796296296258E-2</v>
      </c>
      <c r="CW83" s="52">
        <f t="shared" si="428"/>
        <v>18.972332015810277</v>
      </c>
      <c r="CX83" s="52">
        <f t="shared" si="429"/>
        <v>18.628719275549805</v>
      </c>
      <c r="CY83" s="58"/>
      <c r="CZ83" s="59">
        <f t="shared" si="438"/>
        <v>14.603591242617668</v>
      </c>
      <c r="DA83" s="427">
        <f t="shared" si="439"/>
        <v>15.151327597945164</v>
      </c>
      <c r="DB83" s="61">
        <f t="shared" si="432"/>
        <v>0.18700231481481477</v>
      </c>
      <c r="DC83" s="61">
        <f t="shared" si="433"/>
        <v>0.19401620370370365</v>
      </c>
      <c r="DD83" s="6"/>
      <c r="DE83" s="63">
        <v>80</v>
      </c>
      <c r="DF83" s="64">
        <f t="shared" si="440"/>
        <v>4.4880555555555555</v>
      </c>
      <c r="DG83" s="64">
        <f t="shared" si="440"/>
        <v>4.6563888888888894</v>
      </c>
      <c r="DH83" s="16">
        <f t="shared" si="437"/>
        <v>185</v>
      </c>
      <c r="DI83" s="16">
        <f t="shared" si="441"/>
        <v>-38.716666666666669</v>
      </c>
      <c r="DJ83" s="65">
        <f t="shared" si="442"/>
        <v>226.28333333333333</v>
      </c>
      <c r="DK83" s="65">
        <f t="shared" si="443"/>
        <v>226.28333333333333</v>
      </c>
      <c r="DL83" s="65">
        <f t="shared" si="444"/>
        <v>226.28333333333333</v>
      </c>
      <c r="DM83" s="65">
        <f t="shared" si="445"/>
        <v>226.28333333333333</v>
      </c>
      <c r="DN83" s="65">
        <f t="shared" si="446"/>
        <v>226.28333333333333</v>
      </c>
      <c r="DO83" s="65">
        <f t="shared" si="447"/>
        <v>226.28333333333333</v>
      </c>
      <c r="DP83" s="65">
        <f t="shared" si="448"/>
        <v>226.28333333333333</v>
      </c>
      <c r="DQ83" s="65">
        <f t="shared" si="449"/>
        <v>226.28333333333333</v>
      </c>
      <c r="DR83" s="134">
        <f t="shared" si="450"/>
        <v>226.28333333333333</v>
      </c>
      <c r="DS83" s="704"/>
    </row>
    <row r="84" spans="1:123" s="713" customFormat="1">
      <c r="A84" s="212">
        <v>5</v>
      </c>
      <c r="B84" s="43">
        <f t="shared" si="395"/>
        <v>80</v>
      </c>
      <c r="C84" s="4" t="s">
        <v>2488</v>
      </c>
      <c r="D84" s="114" t="s">
        <v>2078</v>
      </c>
      <c r="E84" s="114" t="s">
        <v>1156</v>
      </c>
      <c r="F84" s="784" t="s">
        <v>2320</v>
      </c>
      <c r="G84" s="712"/>
      <c r="H84" s="712"/>
      <c r="I84" s="712"/>
      <c r="J84" s="712"/>
      <c r="K84" s="712"/>
      <c r="L84" s="712"/>
      <c r="M84" s="712"/>
      <c r="N84" s="712"/>
      <c r="O84" s="712"/>
      <c r="P84" s="712"/>
      <c r="Q84" s="712"/>
      <c r="R84" s="712"/>
      <c r="S84" s="712"/>
      <c r="T84" s="712"/>
      <c r="U84" s="712"/>
      <c r="V84" s="712"/>
      <c r="W84" s="841">
        <v>0.38541666666666669</v>
      </c>
      <c r="X84" s="47" t="str">
        <f t="shared" ref="X84:X89" si="451">LEFT(AA84,2)</f>
        <v/>
      </c>
      <c r="Y84" s="47" t="str">
        <f t="shared" ref="Y84:Y89" si="452">MID(AA84,3,2)</f>
        <v/>
      </c>
      <c r="Z84" s="47" t="str">
        <f t="shared" ref="Z84:Z89" si="453">RIGHT(AA84,2)</f>
        <v/>
      </c>
      <c r="AA84" s="722"/>
      <c r="AB84" s="785" t="s">
        <v>2501</v>
      </c>
      <c r="AC84" s="687" t="str">
        <f t="shared" ref="AC84:AC89" si="454">LEFT(AF84,2)</f>
        <v/>
      </c>
      <c r="AD84" s="687" t="str">
        <f t="shared" ref="AD84:AD89" si="455">MID(AF84,3,2)</f>
        <v/>
      </c>
      <c r="AE84" s="687" t="str">
        <f t="shared" ref="AE84:AE89" si="456">RIGHT(AF84,2)</f>
        <v/>
      </c>
      <c r="AF84" s="741"/>
      <c r="AG84" s="785" t="s">
        <v>2511</v>
      </c>
      <c r="AH84" s="50">
        <f t="shared" ref="AH84:AH89" si="457">AB84-W84</f>
        <v>7.0868055555555531E-2</v>
      </c>
      <c r="AI84" s="51">
        <f t="shared" ref="AI84:AI89" si="458">AG84-AB84</f>
        <v>3.1249999999999889E-3</v>
      </c>
      <c r="AJ84" s="50">
        <f t="shared" ref="AJ84:AJ89" si="459">AG84-AB84+AH84</f>
        <v>7.399305555555552E-2</v>
      </c>
      <c r="AK84" s="52">
        <f t="shared" ref="AK84:AK89" si="460">$W$3/(MINUTE(AH84)/60+HOUR(AH84)+SECOND(AH84)/3600)</f>
        <v>17.638412542871144</v>
      </c>
      <c r="AL84" s="52">
        <f t="shared" ref="AL84:AL89" si="461">$W$3/(MINUTE(AJ84)/60+HOUR(AJ84)+SECOND(AJ84)/3600)</f>
        <v>16.89347724073205</v>
      </c>
      <c r="AM84" s="106">
        <f t="shared" ref="AM84:AM89" si="462">AG84+"0:30"</f>
        <v>0.48024305555555552</v>
      </c>
      <c r="AN84" s="47" t="str">
        <f t="shared" ref="AN84:AN89" si="463">LEFT(AQ84,2)</f>
        <v/>
      </c>
      <c r="AO84" s="47" t="str">
        <f t="shared" ref="AO84:AO89" si="464">MID(AQ84,3,2)</f>
        <v/>
      </c>
      <c r="AP84" s="47" t="str">
        <f t="shared" ref="AP84:AP89" si="465">RIGHT(AQ84,2)</f>
        <v/>
      </c>
      <c r="AQ84" s="701"/>
      <c r="AR84" s="785" t="s">
        <v>2521</v>
      </c>
      <c r="AS84" s="778" t="str">
        <f t="shared" ref="AS84:AS89" si="466">LEFT(AV84,2)</f>
        <v/>
      </c>
      <c r="AT84" s="778" t="str">
        <f t="shared" ref="AT84:AT89" si="467">MID(AV84,3,2)</f>
        <v/>
      </c>
      <c r="AU84" s="778" t="str">
        <f t="shared" ref="AU84:AU89" si="468">RIGHT(AV84,2)</f>
        <v/>
      </c>
      <c r="AV84" s="741"/>
      <c r="AW84" s="785" t="s">
        <v>2531</v>
      </c>
      <c r="AX84" s="665">
        <f t="shared" ref="AX84:AX89" si="469">AR84-AM84</f>
        <v>7.3055555555555596E-2</v>
      </c>
      <c r="AY84" s="723">
        <f t="shared" ref="AY84:AY89" si="470">AW84-AR84</f>
        <v>2.9282407407407174E-3</v>
      </c>
      <c r="AZ84" s="665">
        <f t="shared" ref="AZ84:AZ89" si="471">AW84-AR84+AX84</f>
        <v>7.5983796296296313E-2</v>
      </c>
      <c r="BA84" s="52">
        <f t="shared" ref="BA84:BA89" si="472">$AM$3/(MINUTE(AX84)/60+HOUR(AX84)+SECOND(AX84)/3600)</f>
        <v>17.110266159695815</v>
      </c>
      <c r="BB84" s="52">
        <f t="shared" ref="BB84:BB89" si="473">$AM$3/(MINUTE(AZ84)/60+HOUR(AZ84)+SECOND(AZ84)/3600)</f>
        <v>16.450875856816452</v>
      </c>
      <c r="BC84" s="150"/>
      <c r="BD84" s="682"/>
      <c r="BE84" s="682"/>
      <c r="BF84" s="682"/>
      <c r="BG84" s="682"/>
      <c r="BH84" s="682"/>
      <c r="BI84" s="682"/>
      <c r="BJ84" s="682"/>
      <c r="BK84" s="682"/>
      <c r="BL84" s="314"/>
      <c r="BM84" s="682"/>
      <c r="BN84" s="682"/>
      <c r="BO84" s="682"/>
      <c r="BP84" s="682"/>
      <c r="BQ84" s="682"/>
      <c r="BR84" s="682"/>
      <c r="BS84" s="682"/>
      <c r="BT84" s="682"/>
      <c r="BU84" s="682"/>
      <c r="BV84" s="682"/>
      <c r="BW84" s="682"/>
      <c r="BX84" s="682"/>
      <c r="BY84" s="682"/>
      <c r="BZ84" s="682"/>
      <c r="CA84" s="682"/>
      <c r="CB84" s="682"/>
      <c r="CC84" s="682"/>
      <c r="CD84" s="682"/>
      <c r="CE84" s="682"/>
      <c r="CF84" s="682"/>
      <c r="CG84" s="682"/>
      <c r="CH84" s="682"/>
      <c r="CI84" s="108">
        <f t="shared" ref="CI84:CI89" si="474">AW84+"00:40"</f>
        <v>0.58400462962962962</v>
      </c>
      <c r="CJ84" s="47" t="str">
        <f t="shared" ref="CJ84:CJ89" si="475">LEFT(CM84,2)</f>
        <v/>
      </c>
      <c r="CK84" s="47" t="str">
        <f t="shared" ref="CK84:CK89" si="476">MID(CM84,3,2)</f>
        <v/>
      </c>
      <c r="CL84" s="47" t="str">
        <f t="shared" ref="CL84:CL89" si="477">RIGHT(CM84,2)</f>
        <v/>
      </c>
      <c r="CM84" s="701"/>
      <c r="CN84" s="785" t="s">
        <v>2541</v>
      </c>
      <c r="CO84" s="778" t="str">
        <f t="shared" ref="CO84:CO87" si="478">LEFT(CR84,2)</f>
        <v/>
      </c>
      <c r="CP84" s="778" t="str">
        <f t="shared" ref="CP84:CP87" si="479">MID(CR84,3,2)</f>
        <v/>
      </c>
      <c r="CQ84" s="778" t="str">
        <f t="shared" ref="CQ84:CQ87" si="480">RIGHT(CR84,2)</f>
        <v/>
      </c>
      <c r="CR84" s="741"/>
      <c r="CS84" s="785" t="s">
        <v>2548</v>
      </c>
      <c r="CT84" s="665">
        <f t="shared" ref="CT84:CT87" si="481">CN84-CI84</f>
        <v>5.1574074074074105E-2</v>
      </c>
      <c r="CU84" s="667">
        <f t="shared" ref="CU84:CU87" si="482">CS84-CN84</f>
        <v>7.8240740740740389E-3</v>
      </c>
      <c r="CV84" s="665">
        <f t="shared" ref="CV84:CV87" si="483">CS84-CN84+CT84</f>
        <v>5.9398148148148144E-2</v>
      </c>
      <c r="CW84" s="52">
        <f t="shared" ref="CW84:CW87" si="484">$CI$3/(MINUTE(CT84)/60+HOUR(CT84)+SECOND(CT84)/3600)</f>
        <v>16.157989228007182</v>
      </c>
      <c r="CX84" s="52">
        <f t="shared" ref="CX84:CX87" si="485">$CI$3/(MINUTE(CV84)/60+HOUR(CV84)+SECOND(CV84)/3600)</f>
        <v>14.02961808261886</v>
      </c>
      <c r="CY84" s="58"/>
      <c r="CZ84" s="59">
        <f t="shared" si="438"/>
        <v>14.057654760537501</v>
      </c>
      <c r="DA84" s="427">
        <f t="shared" si="439"/>
        <v>14.492925226451957</v>
      </c>
      <c r="DB84" s="61">
        <f t="shared" ref="DB84:DB87" si="486">R84+AH84+AX84+BN84+CD84+CT84</f>
        <v>0.19549768518518523</v>
      </c>
      <c r="DC84" s="61">
        <f t="shared" ref="DC84:DC87" si="487">T84+AJ84+AZ84+BN84+CF84+CT84</f>
        <v>0.20155092592592594</v>
      </c>
      <c r="DD84" s="6"/>
      <c r="DE84" s="63">
        <v>80</v>
      </c>
      <c r="DF84" s="64">
        <f t="shared" ref="DF84:DF87" si="488">MINUTE(DB84)/60+HOUR(DB84)+SECOND(DB84)/3600</f>
        <v>4.6919444444444443</v>
      </c>
      <c r="DG84" s="64">
        <f t="shared" ref="DG84:DG87" si="489">MINUTE(DC84)/60+HOUR(DC84)+SECOND(DC84)/3600</f>
        <v>4.8372222222222216</v>
      </c>
      <c r="DH84" s="16">
        <f t="shared" si="437"/>
        <v>180</v>
      </c>
      <c r="DI84" s="16">
        <f t="shared" si="441"/>
        <v>-49.56666666666667</v>
      </c>
      <c r="DJ84" s="65">
        <f t="shared" ref="DJ84:DJ87" si="490">IF((DE84+DH84+DI84)&lt;DE84,DE84,DE84+DH84+DI84)</f>
        <v>210.43333333333334</v>
      </c>
      <c r="DK84" s="65">
        <f t="shared" si="443"/>
        <v>210.43333333333334</v>
      </c>
      <c r="DL84" s="65">
        <f t="shared" ref="DL84:DL87" si="491">IF((S84&gt;$DN$3),0,DK84)</f>
        <v>210.43333333333334</v>
      </c>
      <c r="DM84" s="65">
        <f t="shared" ref="DM84:DM87" si="492">IF((AI84&gt;$DN$3),0,DK84)</f>
        <v>210.43333333333334</v>
      </c>
      <c r="DN84" s="65">
        <f t="shared" ref="DN84:DN87" si="493">IF((AY84&gt;$DN$3),0,DK84)</f>
        <v>210.43333333333334</v>
      </c>
      <c r="DO84" s="65">
        <f t="shared" ref="DO84:DO87" si="494">IF((BO84&gt;$DM$3),0,DK84)</f>
        <v>210.43333333333334</v>
      </c>
      <c r="DP84" s="65">
        <f t="shared" ref="DP84:DP87" si="495">IF((CE84&gt;$DN$3),0,DK84)</f>
        <v>210.43333333333334</v>
      </c>
      <c r="DQ84" s="65">
        <f t="shared" ref="DQ84:DQ87" si="496">IF((CU84&gt;$DM$3),0,DK84)</f>
        <v>210.43333333333334</v>
      </c>
      <c r="DR84" s="134">
        <f t="shared" ref="DR84:DR87" si="497">DL84*DM84*DN84*DO84*DP84*DQ84/DL84/DM84/DN84/DP84/DQ84</f>
        <v>210.43333333333337</v>
      </c>
      <c r="DS84" s="633"/>
    </row>
    <row r="85" spans="1:123" s="713" customFormat="1">
      <c r="A85" s="212">
        <v>6</v>
      </c>
      <c r="B85" s="43">
        <f t="shared" si="395"/>
        <v>80</v>
      </c>
      <c r="C85" s="4" t="s">
        <v>2489</v>
      </c>
      <c r="D85" s="114" t="s">
        <v>432</v>
      </c>
      <c r="E85" s="114" t="s">
        <v>433</v>
      </c>
      <c r="F85" s="784" t="s">
        <v>2320</v>
      </c>
      <c r="G85" s="712"/>
      <c r="H85" s="712"/>
      <c r="I85" s="712"/>
      <c r="J85" s="712"/>
      <c r="K85" s="712"/>
      <c r="L85" s="712"/>
      <c r="M85" s="712"/>
      <c r="N85" s="712"/>
      <c r="O85" s="712"/>
      <c r="P85" s="712"/>
      <c r="Q85" s="712"/>
      <c r="R85" s="712"/>
      <c r="S85" s="712"/>
      <c r="T85" s="712"/>
      <c r="U85" s="712"/>
      <c r="V85" s="712"/>
      <c r="W85" s="841">
        <v>0.38541666666666669</v>
      </c>
      <c r="X85" s="47" t="str">
        <f t="shared" si="451"/>
        <v/>
      </c>
      <c r="Y85" s="47" t="str">
        <f t="shared" si="452"/>
        <v/>
      </c>
      <c r="Z85" s="47" t="str">
        <f t="shared" si="453"/>
        <v/>
      </c>
      <c r="AA85" s="722"/>
      <c r="AB85" s="785" t="s">
        <v>2502</v>
      </c>
      <c r="AC85" s="687" t="str">
        <f t="shared" si="454"/>
        <v/>
      </c>
      <c r="AD85" s="687" t="str">
        <f t="shared" si="455"/>
        <v/>
      </c>
      <c r="AE85" s="687" t="str">
        <f t="shared" si="456"/>
        <v/>
      </c>
      <c r="AF85" s="741"/>
      <c r="AG85" s="785" t="s">
        <v>2512</v>
      </c>
      <c r="AH85" s="50">
        <f t="shared" si="457"/>
        <v>7.087962962962957E-2</v>
      </c>
      <c r="AI85" s="51">
        <f t="shared" si="458"/>
        <v>2.9513888888889617E-3</v>
      </c>
      <c r="AJ85" s="50">
        <f t="shared" si="459"/>
        <v>7.3831018518518532E-2</v>
      </c>
      <c r="AK85" s="52">
        <f t="shared" si="460"/>
        <v>17.635532331809276</v>
      </c>
      <c r="AL85" s="52">
        <f t="shared" si="461"/>
        <v>16.930553378272457</v>
      </c>
      <c r="AM85" s="106">
        <f t="shared" si="462"/>
        <v>0.48008101851851853</v>
      </c>
      <c r="AN85" s="47" t="str">
        <f t="shared" si="463"/>
        <v/>
      </c>
      <c r="AO85" s="47" t="str">
        <f t="shared" si="464"/>
        <v/>
      </c>
      <c r="AP85" s="47" t="str">
        <f t="shared" si="465"/>
        <v/>
      </c>
      <c r="AQ85" s="701"/>
      <c r="AR85" s="785" t="s">
        <v>2522</v>
      </c>
      <c r="AS85" s="778" t="str">
        <f t="shared" si="466"/>
        <v/>
      </c>
      <c r="AT85" s="778" t="str">
        <f t="shared" si="467"/>
        <v/>
      </c>
      <c r="AU85" s="778" t="str">
        <f t="shared" si="468"/>
        <v/>
      </c>
      <c r="AV85" s="741"/>
      <c r="AW85" s="785" t="s">
        <v>2532</v>
      </c>
      <c r="AX85" s="665">
        <f t="shared" si="469"/>
        <v>7.3009259259259218E-2</v>
      </c>
      <c r="AY85" s="723">
        <f t="shared" si="470"/>
        <v>4.6643518518518778E-3</v>
      </c>
      <c r="AZ85" s="665">
        <f t="shared" si="471"/>
        <v>7.7673611111111096E-2</v>
      </c>
      <c r="BA85" s="52">
        <f t="shared" si="472"/>
        <v>17.121116043119848</v>
      </c>
      <c r="BB85" s="52">
        <f t="shared" si="473"/>
        <v>16.092981671881983</v>
      </c>
      <c r="BC85" s="150"/>
      <c r="BD85" s="682"/>
      <c r="BE85" s="682"/>
      <c r="BF85" s="682"/>
      <c r="BG85" s="682"/>
      <c r="BH85" s="682"/>
      <c r="BI85" s="682"/>
      <c r="BJ85" s="682"/>
      <c r="BK85" s="682"/>
      <c r="BL85" s="314"/>
      <c r="BM85" s="682"/>
      <c r="BN85" s="682"/>
      <c r="BO85" s="682"/>
      <c r="BP85" s="682"/>
      <c r="BQ85" s="682"/>
      <c r="BR85" s="682"/>
      <c r="BS85" s="682"/>
      <c r="BT85" s="682"/>
      <c r="BU85" s="682"/>
      <c r="BV85" s="682"/>
      <c r="BW85" s="682"/>
      <c r="BX85" s="682"/>
      <c r="BY85" s="682"/>
      <c r="BZ85" s="682"/>
      <c r="CA85" s="682"/>
      <c r="CB85" s="682"/>
      <c r="CC85" s="682"/>
      <c r="CD85" s="682"/>
      <c r="CE85" s="682"/>
      <c r="CF85" s="682"/>
      <c r="CG85" s="682"/>
      <c r="CH85" s="682"/>
      <c r="CI85" s="108">
        <f t="shared" si="474"/>
        <v>0.58553240740740742</v>
      </c>
      <c r="CJ85" s="47" t="str">
        <f t="shared" si="475"/>
        <v/>
      </c>
      <c r="CK85" s="47" t="str">
        <f t="shared" si="476"/>
        <v/>
      </c>
      <c r="CL85" s="47" t="str">
        <f t="shared" si="477"/>
        <v/>
      </c>
      <c r="CM85" s="701"/>
      <c r="CN85" s="785" t="s">
        <v>2542</v>
      </c>
      <c r="CO85" s="778" t="str">
        <f t="shared" si="478"/>
        <v/>
      </c>
      <c r="CP85" s="778" t="str">
        <f t="shared" si="479"/>
        <v/>
      </c>
      <c r="CQ85" s="778" t="str">
        <f t="shared" si="480"/>
        <v/>
      </c>
      <c r="CR85" s="741"/>
      <c r="CS85" s="785" t="s">
        <v>2549</v>
      </c>
      <c r="CT85" s="665">
        <f t="shared" si="481"/>
        <v>5.0092592592592577E-2</v>
      </c>
      <c r="CU85" s="667">
        <f t="shared" si="482"/>
        <v>7.2685185185185075E-3</v>
      </c>
      <c r="CV85" s="665">
        <f t="shared" si="483"/>
        <v>5.7361111111111085E-2</v>
      </c>
      <c r="CW85" s="52">
        <f t="shared" si="484"/>
        <v>16.635859519408505</v>
      </c>
      <c r="CX85" s="52">
        <f t="shared" si="485"/>
        <v>14.527845036319611</v>
      </c>
      <c r="CY85" s="58"/>
      <c r="CZ85" s="59">
        <f t="shared" si="438"/>
        <v>14.054426455390976</v>
      </c>
      <c r="DA85" s="427">
        <f t="shared" si="439"/>
        <v>14.606205250596657</v>
      </c>
      <c r="DB85" s="61">
        <f t="shared" si="486"/>
        <v>0.19398148148148137</v>
      </c>
      <c r="DC85" s="61">
        <f t="shared" si="487"/>
        <v>0.20159722222222221</v>
      </c>
      <c r="DD85" s="6"/>
      <c r="DE85" s="63">
        <v>80</v>
      </c>
      <c r="DF85" s="64">
        <f t="shared" si="488"/>
        <v>4.6555555555555559</v>
      </c>
      <c r="DG85" s="64">
        <f t="shared" si="489"/>
        <v>4.8383333333333329</v>
      </c>
      <c r="DH85" s="16">
        <f t="shared" si="437"/>
        <v>175</v>
      </c>
      <c r="DI85" s="16">
        <f t="shared" si="441"/>
        <v>-49.633333333333333</v>
      </c>
      <c r="DJ85" s="65">
        <f t="shared" si="490"/>
        <v>205.36666666666667</v>
      </c>
      <c r="DK85" s="65">
        <f t="shared" si="443"/>
        <v>205.36666666666667</v>
      </c>
      <c r="DL85" s="65">
        <f t="shared" si="491"/>
        <v>205.36666666666667</v>
      </c>
      <c r="DM85" s="65">
        <f t="shared" si="492"/>
        <v>205.36666666666667</v>
      </c>
      <c r="DN85" s="65">
        <f t="shared" si="493"/>
        <v>205.36666666666667</v>
      </c>
      <c r="DO85" s="65">
        <f t="shared" si="494"/>
        <v>205.36666666666667</v>
      </c>
      <c r="DP85" s="65">
        <f t="shared" si="495"/>
        <v>205.36666666666667</v>
      </c>
      <c r="DQ85" s="65">
        <f t="shared" si="496"/>
        <v>205.36666666666667</v>
      </c>
      <c r="DR85" s="134">
        <f t="shared" si="497"/>
        <v>205.36666666666667</v>
      </c>
      <c r="DS85" s="633"/>
    </row>
    <row r="86" spans="1:123" s="713" customFormat="1">
      <c r="A86" s="212">
        <v>7</v>
      </c>
      <c r="B86" s="43">
        <f t="shared" si="395"/>
        <v>80</v>
      </c>
      <c r="C86" s="4" t="s">
        <v>2490</v>
      </c>
      <c r="D86" s="114" t="s">
        <v>299</v>
      </c>
      <c r="E86" s="114" t="s">
        <v>2076</v>
      </c>
      <c r="F86" s="786" t="s">
        <v>2320</v>
      </c>
      <c r="G86" s="712"/>
      <c r="H86" s="712"/>
      <c r="I86" s="712"/>
      <c r="J86" s="712"/>
      <c r="K86" s="712"/>
      <c r="L86" s="712"/>
      <c r="M86" s="712"/>
      <c r="N86" s="712"/>
      <c r="O86" s="712"/>
      <c r="P86" s="712"/>
      <c r="Q86" s="712"/>
      <c r="R86" s="712"/>
      <c r="S86" s="712"/>
      <c r="T86" s="712"/>
      <c r="U86" s="712"/>
      <c r="V86" s="712"/>
      <c r="W86" s="841">
        <v>0.38541666666666669</v>
      </c>
      <c r="X86" s="47" t="str">
        <f t="shared" si="451"/>
        <v/>
      </c>
      <c r="Y86" s="47" t="str">
        <f t="shared" si="452"/>
        <v/>
      </c>
      <c r="Z86" s="47" t="str">
        <f t="shared" si="453"/>
        <v/>
      </c>
      <c r="AA86" s="722"/>
      <c r="AB86" s="787" t="s">
        <v>2503</v>
      </c>
      <c r="AC86" s="687" t="str">
        <f t="shared" si="454"/>
        <v/>
      </c>
      <c r="AD86" s="687" t="str">
        <f t="shared" si="455"/>
        <v/>
      </c>
      <c r="AE86" s="687" t="str">
        <f t="shared" si="456"/>
        <v/>
      </c>
      <c r="AF86" s="741"/>
      <c r="AG86" s="787" t="s">
        <v>2513</v>
      </c>
      <c r="AH86" s="50">
        <f t="shared" si="457"/>
        <v>5.8923611111111107E-2</v>
      </c>
      <c r="AI86" s="51">
        <f t="shared" si="458"/>
        <v>2.5810185185184964E-3</v>
      </c>
      <c r="AJ86" s="50">
        <f t="shared" si="459"/>
        <v>6.1504629629629604E-2</v>
      </c>
      <c r="AK86" s="52">
        <f t="shared" si="460"/>
        <v>21.213906894519742</v>
      </c>
      <c r="AL86" s="52">
        <f t="shared" si="461"/>
        <v>20.323673315769664</v>
      </c>
      <c r="AM86" s="106">
        <f t="shared" si="462"/>
        <v>0.4677546296296296</v>
      </c>
      <c r="AN86" s="47" t="str">
        <f t="shared" si="463"/>
        <v/>
      </c>
      <c r="AO86" s="47" t="str">
        <f t="shared" si="464"/>
        <v/>
      </c>
      <c r="AP86" s="47" t="str">
        <f t="shared" si="465"/>
        <v/>
      </c>
      <c r="AQ86" s="701"/>
      <c r="AR86" s="787" t="s">
        <v>2523</v>
      </c>
      <c r="AS86" s="778" t="str">
        <f t="shared" si="466"/>
        <v/>
      </c>
      <c r="AT86" s="778" t="str">
        <f t="shared" si="467"/>
        <v/>
      </c>
      <c r="AU86" s="778" t="str">
        <f t="shared" si="468"/>
        <v/>
      </c>
      <c r="AV86" s="741"/>
      <c r="AW86" s="787" t="s">
        <v>2533</v>
      </c>
      <c r="AX86" s="665">
        <f t="shared" si="469"/>
        <v>6.3067129629629626E-2</v>
      </c>
      <c r="AY86" s="723">
        <f t="shared" si="470"/>
        <v>2.5810185185185519E-3</v>
      </c>
      <c r="AZ86" s="665">
        <f t="shared" si="471"/>
        <v>6.5648148148148178E-2</v>
      </c>
      <c r="BA86" s="52">
        <f t="shared" si="472"/>
        <v>19.820150486327769</v>
      </c>
      <c r="BB86" s="52">
        <f t="shared" si="473"/>
        <v>19.040902679830747</v>
      </c>
      <c r="BC86" s="150"/>
      <c r="BD86" s="682"/>
      <c r="BE86" s="682"/>
      <c r="BF86" s="682"/>
      <c r="BG86" s="682"/>
      <c r="BH86" s="682"/>
      <c r="BI86" s="682"/>
      <c r="BJ86" s="682"/>
      <c r="BK86" s="682"/>
      <c r="BL86" s="314"/>
      <c r="BM86" s="682"/>
      <c r="BN86" s="682"/>
      <c r="BO86" s="682"/>
      <c r="BP86" s="682"/>
      <c r="BQ86" s="682"/>
      <c r="BR86" s="682"/>
      <c r="BS86" s="682"/>
      <c r="BT86" s="682"/>
      <c r="BU86" s="682"/>
      <c r="BV86" s="682"/>
      <c r="BW86" s="682"/>
      <c r="BX86" s="682"/>
      <c r="BY86" s="682"/>
      <c r="BZ86" s="682"/>
      <c r="CA86" s="682"/>
      <c r="CB86" s="682"/>
      <c r="CC86" s="682"/>
      <c r="CD86" s="682"/>
      <c r="CE86" s="682"/>
      <c r="CF86" s="682"/>
      <c r="CG86" s="682"/>
      <c r="CH86" s="682"/>
      <c r="CI86" s="108">
        <f t="shared" si="474"/>
        <v>0.56118055555555557</v>
      </c>
      <c r="CJ86" s="47" t="str">
        <f t="shared" si="475"/>
        <v/>
      </c>
      <c r="CK86" s="47" t="str">
        <f t="shared" si="476"/>
        <v/>
      </c>
      <c r="CL86" s="47" t="str">
        <f t="shared" si="477"/>
        <v/>
      </c>
      <c r="CM86" s="701"/>
      <c r="CN86" s="797">
        <v>0.63621527777777775</v>
      </c>
      <c r="CO86" s="778" t="str">
        <f t="shared" si="478"/>
        <v/>
      </c>
      <c r="CP86" s="778" t="str">
        <f t="shared" si="479"/>
        <v/>
      </c>
      <c r="CQ86" s="778" t="str">
        <f t="shared" si="480"/>
        <v/>
      </c>
      <c r="CR86" s="741"/>
      <c r="CS86" s="797">
        <v>0.63813657407407409</v>
      </c>
      <c r="CT86" s="665">
        <f t="shared" si="481"/>
        <v>7.5034722222222183E-2</v>
      </c>
      <c r="CU86" s="667">
        <f t="shared" si="482"/>
        <v>1.9212962962963376E-3</v>
      </c>
      <c r="CV86" s="665">
        <f t="shared" si="483"/>
        <v>7.6956018518518521E-2</v>
      </c>
      <c r="CW86" s="52">
        <f t="shared" si="484"/>
        <v>11.105969458583989</v>
      </c>
      <c r="CX86" s="52">
        <f t="shared" si="485"/>
        <v>10.828696044517972</v>
      </c>
      <c r="CY86" s="58"/>
      <c r="CZ86" s="59">
        <f t="shared" si="438"/>
        <v>14.013395157135497</v>
      </c>
      <c r="DA86" s="427">
        <f t="shared" si="439"/>
        <v>14.380543969923044</v>
      </c>
      <c r="DB86" s="61">
        <f t="shared" si="486"/>
        <v>0.19702546296296292</v>
      </c>
      <c r="DC86" s="61">
        <f t="shared" si="487"/>
        <v>0.20218749999999996</v>
      </c>
      <c r="DD86" s="6"/>
      <c r="DE86" s="63">
        <v>80</v>
      </c>
      <c r="DF86" s="64">
        <f t="shared" si="488"/>
        <v>4.7286111111111113</v>
      </c>
      <c r="DG86" s="64">
        <f t="shared" si="489"/>
        <v>4.8525</v>
      </c>
      <c r="DH86" s="16">
        <f t="shared" si="437"/>
        <v>170</v>
      </c>
      <c r="DI86" s="16">
        <f t="shared" si="441"/>
        <v>-50.483333333333334</v>
      </c>
      <c r="DJ86" s="65">
        <f t="shared" si="490"/>
        <v>199.51666666666665</v>
      </c>
      <c r="DK86" s="65">
        <f t="shared" si="443"/>
        <v>199.51666666666665</v>
      </c>
      <c r="DL86" s="65">
        <f t="shared" si="491"/>
        <v>199.51666666666665</v>
      </c>
      <c r="DM86" s="65">
        <f t="shared" si="492"/>
        <v>199.51666666666665</v>
      </c>
      <c r="DN86" s="65">
        <f t="shared" si="493"/>
        <v>199.51666666666665</v>
      </c>
      <c r="DO86" s="65">
        <f t="shared" si="494"/>
        <v>199.51666666666665</v>
      </c>
      <c r="DP86" s="65">
        <f t="shared" si="495"/>
        <v>199.51666666666665</v>
      </c>
      <c r="DQ86" s="65">
        <f t="shared" si="496"/>
        <v>199.51666666666665</v>
      </c>
      <c r="DR86" s="134">
        <f t="shared" si="497"/>
        <v>199.51666666666668</v>
      </c>
      <c r="DS86" s="633"/>
    </row>
    <row r="87" spans="1:123" s="713" customFormat="1">
      <c r="A87" s="212">
        <v>8</v>
      </c>
      <c r="B87" s="43">
        <f t="shared" si="395"/>
        <v>80</v>
      </c>
      <c r="C87" s="4" t="s">
        <v>2491</v>
      </c>
      <c r="D87" s="114" t="s">
        <v>2492</v>
      </c>
      <c r="E87" s="114" t="s">
        <v>2493</v>
      </c>
      <c r="F87" s="784" t="s">
        <v>2320</v>
      </c>
      <c r="G87" s="712"/>
      <c r="H87" s="712"/>
      <c r="I87" s="712"/>
      <c r="J87" s="712"/>
      <c r="K87" s="712"/>
      <c r="L87" s="712"/>
      <c r="M87" s="712"/>
      <c r="N87" s="712"/>
      <c r="O87" s="712"/>
      <c r="P87" s="712"/>
      <c r="Q87" s="712"/>
      <c r="R87" s="712"/>
      <c r="S87" s="712"/>
      <c r="T87" s="712"/>
      <c r="U87" s="712"/>
      <c r="V87" s="712"/>
      <c r="W87" s="841">
        <v>0.38541666666666669</v>
      </c>
      <c r="X87" s="47" t="str">
        <f t="shared" si="451"/>
        <v/>
      </c>
      <c r="Y87" s="47" t="str">
        <f t="shared" si="452"/>
        <v/>
      </c>
      <c r="Z87" s="47" t="str">
        <f t="shared" si="453"/>
        <v/>
      </c>
      <c r="AA87" s="722"/>
      <c r="AB87" s="785" t="s">
        <v>2504</v>
      </c>
      <c r="AC87" s="687" t="str">
        <f t="shared" si="454"/>
        <v/>
      </c>
      <c r="AD87" s="687" t="str">
        <f t="shared" si="455"/>
        <v/>
      </c>
      <c r="AE87" s="687" t="str">
        <f t="shared" si="456"/>
        <v/>
      </c>
      <c r="AF87" s="741"/>
      <c r="AG87" s="785" t="s">
        <v>2514</v>
      </c>
      <c r="AH87" s="50">
        <f t="shared" si="457"/>
        <v>7.7013888888888826E-2</v>
      </c>
      <c r="AI87" s="51">
        <f t="shared" si="458"/>
        <v>3.4490740740741321E-3</v>
      </c>
      <c r="AJ87" s="50">
        <f t="shared" si="459"/>
        <v>8.0462962962962958E-2</v>
      </c>
      <c r="AK87" s="52">
        <f t="shared" si="460"/>
        <v>16.23083859332732</v>
      </c>
      <c r="AL87" s="52">
        <f t="shared" si="461"/>
        <v>15.535097813578828</v>
      </c>
      <c r="AM87" s="106">
        <f t="shared" si="462"/>
        <v>0.48671296296296296</v>
      </c>
      <c r="AN87" s="47" t="str">
        <f t="shared" si="463"/>
        <v/>
      </c>
      <c r="AO87" s="47" t="str">
        <f t="shared" si="464"/>
        <v/>
      </c>
      <c r="AP87" s="47" t="str">
        <f t="shared" si="465"/>
        <v/>
      </c>
      <c r="AQ87" s="701"/>
      <c r="AR87" s="785" t="s">
        <v>2524</v>
      </c>
      <c r="AS87" s="778" t="str">
        <f t="shared" si="466"/>
        <v/>
      </c>
      <c r="AT87" s="778" t="str">
        <f t="shared" si="467"/>
        <v/>
      </c>
      <c r="AU87" s="778" t="str">
        <f t="shared" si="468"/>
        <v/>
      </c>
      <c r="AV87" s="741"/>
      <c r="AW87" s="785" t="s">
        <v>2534</v>
      </c>
      <c r="AX87" s="665">
        <f t="shared" si="469"/>
        <v>7.8483796296296315E-2</v>
      </c>
      <c r="AY87" s="723">
        <f t="shared" si="470"/>
        <v>4.3750000000000178E-3</v>
      </c>
      <c r="AZ87" s="665">
        <f t="shared" si="471"/>
        <v>8.2858796296296333E-2</v>
      </c>
      <c r="BA87" s="52">
        <f t="shared" si="472"/>
        <v>15.926854446246866</v>
      </c>
      <c r="BB87" s="52">
        <f t="shared" si="473"/>
        <v>15.085905852772733</v>
      </c>
      <c r="BC87" s="150"/>
      <c r="BD87" s="682"/>
      <c r="BE87" s="682"/>
      <c r="BF87" s="682"/>
      <c r="BG87" s="682"/>
      <c r="BH87" s="682"/>
      <c r="BI87" s="682"/>
      <c r="BJ87" s="682"/>
      <c r="BK87" s="682"/>
      <c r="BL87" s="314"/>
      <c r="BM87" s="682"/>
      <c r="BN87" s="682"/>
      <c r="BO87" s="682"/>
      <c r="BP87" s="682"/>
      <c r="BQ87" s="682"/>
      <c r="BR87" s="682"/>
      <c r="BS87" s="682"/>
      <c r="BT87" s="682"/>
      <c r="BU87" s="682"/>
      <c r="BV87" s="682"/>
      <c r="BW87" s="682"/>
      <c r="BX87" s="682"/>
      <c r="BY87" s="682"/>
      <c r="BZ87" s="682"/>
      <c r="CA87" s="682"/>
      <c r="CB87" s="682"/>
      <c r="CC87" s="682"/>
      <c r="CD87" s="682"/>
      <c r="CE87" s="682"/>
      <c r="CF87" s="682"/>
      <c r="CG87" s="682"/>
      <c r="CH87" s="682"/>
      <c r="CI87" s="108">
        <f t="shared" si="474"/>
        <v>0.59734953703703708</v>
      </c>
      <c r="CJ87" s="47" t="str">
        <f t="shared" si="475"/>
        <v/>
      </c>
      <c r="CK87" s="47" t="str">
        <f t="shared" si="476"/>
        <v/>
      </c>
      <c r="CL87" s="47" t="str">
        <f t="shared" si="477"/>
        <v/>
      </c>
      <c r="CM87" s="701"/>
      <c r="CN87" s="785" t="s">
        <v>2543</v>
      </c>
      <c r="CO87" s="778" t="str">
        <f t="shared" si="478"/>
        <v/>
      </c>
      <c r="CP87" s="778" t="str">
        <f t="shared" si="479"/>
        <v/>
      </c>
      <c r="CQ87" s="778" t="str">
        <f t="shared" si="480"/>
        <v/>
      </c>
      <c r="CR87" s="741"/>
      <c r="CS87" s="785" t="s">
        <v>2550</v>
      </c>
      <c r="CT87" s="665">
        <f t="shared" si="481"/>
        <v>5.5775462962962985E-2</v>
      </c>
      <c r="CU87" s="667">
        <f t="shared" si="482"/>
        <v>3.0208333333332504E-3</v>
      </c>
      <c r="CV87" s="665">
        <f t="shared" si="483"/>
        <v>5.8796296296296235E-2</v>
      </c>
      <c r="CW87" s="52">
        <f t="shared" si="484"/>
        <v>14.940859099398217</v>
      </c>
      <c r="CX87" s="52">
        <f t="shared" si="485"/>
        <v>14.173228346456694</v>
      </c>
      <c r="CY87" s="58"/>
      <c r="CZ87" s="59">
        <f t="shared" si="438"/>
        <v>12.931854199683041</v>
      </c>
      <c r="DA87" s="427">
        <f t="shared" si="439"/>
        <v>13.410759285636026</v>
      </c>
      <c r="DB87" s="61">
        <f t="shared" si="486"/>
        <v>0.21127314814814813</v>
      </c>
      <c r="DC87" s="61">
        <f t="shared" si="487"/>
        <v>0.21909722222222228</v>
      </c>
      <c r="DD87" s="6"/>
      <c r="DE87" s="63">
        <v>80</v>
      </c>
      <c r="DF87" s="64">
        <f t="shared" si="488"/>
        <v>5.070555555555555</v>
      </c>
      <c r="DG87" s="64">
        <f t="shared" si="489"/>
        <v>5.2583333333333337</v>
      </c>
      <c r="DH87" s="16">
        <f t="shared" si="437"/>
        <v>165</v>
      </c>
      <c r="DI87" s="16">
        <f t="shared" si="441"/>
        <v>-74.833333333333329</v>
      </c>
      <c r="DJ87" s="65">
        <f t="shared" si="490"/>
        <v>170.16666666666669</v>
      </c>
      <c r="DK87" s="65">
        <f t="shared" si="443"/>
        <v>170.16666666666669</v>
      </c>
      <c r="DL87" s="65">
        <f t="shared" si="491"/>
        <v>170.16666666666669</v>
      </c>
      <c r="DM87" s="65">
        <f t="shared" si="492"/>
        <v>170.16666666666669</v>
      </c>
      <c r="DN87" s="65">
        <f t="shared" si="493"/>
        <v>170.16666666666669</v>
      </c>
      <c r="DO87" s="65">
        <f t="shared" si="494"/>
        <v>170.16666666666669</v>
      </c>
      <c r="DP87" s="65">
        <f t="shared" si="495"/>
        <v>170.16666666666669</v>
      </c>
      <c r="DQ87" s="65">
        <f t="shared" si="496"/>
        <v>170.16666666666669</v>
      </c>
      <c r="DR87" s="134">
        <f t="shared" si="497"/>
        <v>170.16666666666669</v>
      </c>
      <c r="DS87" s="633"/>
    </row>
    <row r="88" spans="1:123" s="713" customFormat="1">
      <c r="A88" s="417">
        <v>9</v>
      </c>
      <c r="B88" s="331">
        <f t="shared" si="395"/>
        <v>80</v>
      </c>
      <c r="C88" s="801" t="s">
        <v>2494</v>
      </c>
      <c r="D88" s="375" t="s">
        <v>2074</v>
      </c>
      <c r="E88" s="375" t="s">
        <v>2075</v>
      </c>
      <c r="F88" s="372" t="s">
        <v>49</v>
      </c>
      <c r="G88" s="712"/>
      <c r="H88" s="712"/>
      <c r="I88" s="712"/>
      <c r="J88" s="712"/>
      <c r="K88" s="712"/>
      <c r="L88" s="712"/>
      <c r="M88" s="712"/>
      <c r="N88" s="712"/>
      <c r="O88" s="712"/>
      <c r="P88" s="712"/>
      <c r="Q88" s="712"/>
      <c r="R88" s="712"/>
      <c r="S88" s="712"/>
      <c r="T88" s="712"/>
      <c r="U88" s="712"/>
      <c r="V88" s="712"/>
      <c r="W88" s="842">
        <v>0.38541666666666669</v>
      </c>
      <c r="X88" s="47" t="str">
        <f t="shared" si="451"/>
        <v/>
      </c>
      <c r="Y88" s="47" t="str">
        <f t="shared" si="452"/>
        <v/>
      </c>
      <c r="Z88" s="47" t="str">
        <f t="shared" si="453"/>
        <v/>
      </c>
      <c r="AA88" s="722"/>
      <c r="AB88" s="788" t="s">
        <v>2505</v>
      </c>
      <c r="AC88" s="687" t="str">
        <f t="shared" si="454"/>
        <v/>
      </c>
      <c r="AD88" s="687" t="str">
        <f t="shared" si="455"/>
        <v/>
      </c>
      <c r="AE88" s="687" t="str">
        <f t="shared" si="456"/>
        <v/>
      </c>
      <c r="AF88" s="741"/>
      <c r="AG88" s="788" t="s">
        <v>2515</v>
      </c>
      <c r="AH88" s="50">
        <f t="shared" si="457"/>
        <v>5.497685185185186E-2</v>
      </c>
      <c r="AI88" s="51">
        <f t="shared" si="458"/>
        <v>2.4305555555555469E-3</v>
      </c>
      <c r="AJ88" s="50">
        <f t="shared" si="459"/>
        <v>5.7407407407407407E-2</v>
      </c>
      <c r="AK88" s="52">
        <f t="shared" si="460"/>
        <v>22.736842105263158</v>
      </c>
      <c r="AL88" s="52">
        <f t="shared" si="461"/>
        <v>21.774193548387096</v>
      </c>
      <c r="AM88" s="106">
        <f t="shared" si="462"/>
        <v>0.46365740740740741</v>
      </c>
      <c r="AN88" s="47" t="str">
        <f t="shared" si="463"/>
        <v/>
      </c>
      <c r="AO88" s="47" t="str">
        <f t="shared" si="464"/>
        <v/>
      </c>
      <c r="AP88" s="47" t="str">
        <f t="shared" si="465"/>
        <v/>
      </c>
      <c r="AQ88" s="701"/>
      <c r="AR88" s="788" t="s">
        <v>2525</v>
      </c>
      <c r="AS88" s="778" t="str">
        <f t="shared" si="466"/>
        <v/>
      </c>
      <c r="AT88" s="778" t="str">
        <f t="shared" si="467"/>
        <v/>
      </c>
      <c r="AU88" s="778" t="str">
        <f t="shared" si="468"/>
        <v/>
      </c>
      <c r="AV88" s="741"/>
      <c r="AW88" s="788" t="s">
        <v>2535</v>
      </c>
      <c r="AX88" s="665">
        <f t="shared" si="469"/>
        <v>5.6053240740740751E-2</v>
      </c>
      <c r="AY88" s="723">
        <f t="shared" si="470"/>
        <v>3.3217592592592604E-3</v>
      </c>
      <c r="AZ88" s="665">
        <f t="shared" si="471"/>
        <v>5.9375000000000011E-2</v>
      </c>
      <c r="BA88" s="52">
        <f t="shared" si="472"/>
        <v>22.300227131943011</v>
      </c>
      <c r="BB88" s="52">
        <f t="shared" si="473"/>
        <v>21.052631578947366</v>
      </c>
      <c r="BC88" s="150"/>
      <c r="BD88" s="682"/>
      <c r="BE88" s="682"/>
      <c r="BF88" s="682"/>
      <c r="BG88" s="682"/>
      <c r="BH88" s="682"/>
      <c r="BI88" s="682"/>
      <c r="BJ88" s="682"/>
      <c r="BK88" s="682"/>
      <c r="BL88" s="314"/>
      <c r="BM88" s="682"/>
      <c r="BN88" s="682"/>
      <c r="BO88" s="682"/>
      <c r="BP88" s="682"/>
      <c r="BQ88" s="682"/>
      <c r="BR88" s="682"/>
      <c r="BS88" s="682"/>
      <c r="BT88" s="682"/>
      <c r="BU88" s="682"/>
      <c r="BV88" s="682"/>
      <c r="BW88" s="682"/>
      <c r="BX88" s="682"/>
      <c r="BY88" s="682"/>
      <c r="BZ88" s="682"/>
      <c r="CA88" s="682"/>
      <c r="CB88" s="682"/>
      <c r="CC88" s="682"/>
      <c r="CD88" s="682"/>
      <c r="CE88" s="682"/>
      <c r="CF88" s="682"/>
      <c r="CG88" s="682"/>
      <c r="CH88" s="682"/>
      <c r="CI88" s="108">
        <f t="shared" si="474"/>
        <v>0.55081018518518521</v>
      </c>
      <c r="CJ88" s="47" t="str">
        <f t="shared" si="475"/>
        <v/>
      </c>
      <c r="CK88" s="47" t="str">
        <f t="shared" si="476"/>
        <v/>
      </c>
      <c r="CL88" s="47" t="str">
        <f t="shared" si="477"/>
        <v/>
      </c>
      <c r="CM88" s="701"/>
      <c r="CN88" s="795"/>
      <c r="CO88" s="778"/>
      <c r="CP88" s="778"/>
      <c r="CQ88" s="778"/>
      <c r="CR88" s="741"/>
      <c r="CS88" s="795"/>
      <c r="CT88" s="665"/>
      <c r="CU88" s="667"/>
      <c r="CV88" s="665"/>
      <c r="CW88" s="52"/>
      <c r="CX88" s="52"/>
      <c r="CY88" s="58"/>
      <c r="CZ88" s="59"/>
      <c r="DA88" s="637"/>
      <c r="DB88" s="61"/>
      <c r="DC88" s="61"/>
      <c r="DD88" s="6"/>
      <c r="DE88" s="63"/>
      <c r="DF88" s="64"/>
      <c r="DG88" s="64"/>
      <c r="DH88" s="16"/>
      <c r="DI88" s="16"/>
      <c r="DJ88" s="65"/>
      <c r="DK88" s="65"/>
      <c r="DL88" s="65"/>
      <c r="DM88" s="65"/>
      <c r="DN88" s="65"/>
      <c r="DO88" s="65"/>
      <c r="DP88" s="65"/>
      <c r="DQ88" s="65"/>
      <c r="DR88" s="134"/>
      <c r="DS88" s="633"/>
    </row>
    <row r="89" spans="1:123" s="713" customFormat="1">
      <c r="A89" s="417">
        <v>10</v>
      </c>
      <c r="B89" s="331">
        <f t="shared" si="395"/>
        <v>80</v>
      </c>
      <c r="C89" s="801" t="s">
        <v>2495</v>
      </c>
      <c r="D89" s="375" t="s">
        <v>2077</v>
      </c>
      <c r="E89" s="375" t="s">
        <v>2496</v>
      </c>
      <c r="F89" s="372" t="s">
        <v>49</v>
      </c>
      <c r="G89" s="712"/>
      <c r="H89" s="712"/>
      <c r="I89" s="712"/>
      <c r="J89" s="712"/>
      <c r="K89" s="712"/>
      <c r="L89" s="712"/>
      <c r="M89" s="712"/>
      <c r="N89" s="712"/>
      <c r="O89" s="712"/>
      <c r="P89" s="712"/>
      <c r="Q89" s="712"/>
      <c r="R89" s="712"/>
      <c r="S89" s="712"/>
      <c r="T89" s="712"/>
      <c r="U89" s="712"/>
      <c r="V89" s="712"/>
      <c r="W89" s="842">
        <v>0.38541666666666669</v>
      </c>
      <c r="X89" s="47" t="str">
        <f t="shared" si="451"/>
        <v/>
      </c>
      <c r="Y89" s="47" t="str">
        <f t="shared" si="452"/>
        <v/>
      </c>
      <c r="Z89" s="47" t="str">
        <f t="shared" si="453"/>
        <v/>
      </c>
      <c r="AA89" s="722"/>
      <c r="AB89" s="788" t="s">
        <v>2506</v>
      </c>
      <c r="AC89" s="687" t="str">
        <f t="shared" si="454"/>
        <v/>
      </c>
      <c r="AD89" s="687" t="str">
        <f t="shared" si="455"/>
        <v/>
      </c>
      <c r="AE89" s="687" t="str">
        <f t="shared" si="456"/>
        <v/>
      </c>
      <c r="AF89" s="741"/>
      <c r="AG89" s="788" t="s">
        <v>2516</v>
      </c>
      <c r="AH89" s="50">
        <f t="shared" si="457"/>
        <v>7.0381944444444455E-2</v>
      </c>
      <c r="AI89" s="51">
        <f t="shared" si="458"/>
        <v>1.4814814814814725E-3</v>
      </c>
      <c r="AJ89" s="50">
        <f t="shared" si="459"/>
        <v>7.1863425925925928E-2</v>
      </c>
      <c r="AK89" s="52">
        <f t="shared" si="460"/>
        <v>17.760236803157376</v>
      </c>
      <c r="AL89" s="52">
        <f t="shared" si="461"/>
        <v>17.394105330971172</v>
      </c>
      <c r="AM89" s="106">
        <f t="shared" si="462"/>
        <v>0.47811342592592593</v>
      </c>
      <c r="AN89" s="47" t="str">
        <f t="shared" si="463"/>
        <v/>
      </c>
      <c r="AO89" s="47" t="str">
        <f t="shared" si="464"/>
        <v/>
      </c>
      <c r="AP89" s="47" t="str">
        <f t="shared" si="465"/>
        <v/>
      </c>
      <c r="AQ89" s="701"/>
      <c r="AR89" s="788" t="s">
        <v>2526</v>
      </c>
      <c r="AS89" s="778" t="str">
        <f t="shared" si="466"/>
        <v/>
      </c>
      <c r="AT89" s="778" t="str">
        <f t="shared" si="467"/>
        <v/>
      </c>
      <c r="AU89" s="778" t="str">
        <f t="shared" si="468"/>
        <v/>
      </c>
      <c r="AV89" s="741"/>
      <c r="AW89" s="788" t="s">
        <v>2536</v>
      </c>
      <c r="AX89" s="665">
        <f t="shared" si="469"/>
        <v>7.4178240740740808E-2</v>
      </c>
      <c r="AY89" s="723">
        <f t="shared" si="470"/>
        <v>1.481481481481417E-3</v>
      </c>
      <c r="AZ89" s="665">
        <f t="shared" si="471"/>
        <v>7.5659722222222225E-2</v>
      </c>
      <c r="BA89" s="52">
        <f t="shared" si="472"/>
        <v>16.851302855359652</v>
      </c>
      <c r="BB89" s="52">
        <f t="shared" si="473"/>
        <v>16.521340064249657</v>
      </c>
      <c r="BC89" s="150"/>
      <c r="BD89" s="682"/>
      <c r="BE89" s="682"/>
      <c r="BF89" s="682"/>
      <c r="BG89" s="682"/>
      <c r="BH89" s="682"/>
      <c r="BI89" s="682"/>
      <c r="BJ89" s="682"/>
      <c r="BK89" s="682"/>
      <c r="BL89" s="314"/>
      <c r="BM89" s="682"/>
      <c r="BN89" s="682"/>
      <c r="BO89" s="682"/>
      <c r="BP89" s="682"/>
      <c r="BQ89" s="682"/>
      <c r="BR89" s="682"/>
      <c r="BS89" s="682"/>
      <c r="BT89" s="682"/>
      <c r="BU89" s="682"/>
      <c r="BV89" s="682"/>
      <c r="BW89" s="682"/>
      <c r="BX89" s="682"/>
      <c r="BY89" s="682"/>
      <c r="BZ89" s="682"/>
      <c r="CA89" s="682"/>
      <c r="CB89" s="682"/>
      <c r="CC89" s="682"/>
      <c r="CD89" s="682"/>
      <c r="CE89" s="682"/>
      <c r="CF89" s="682"/>
      <c r="CG89" s="682"/>
      <c r="CH89" s="682"/>
      <c r="CI89" s="108">
        <f t="shared" si="474"/>
        <v>0.58155092592592594</v>
      </c>
      <c r="CJ89" s="47" t="str">
        <f t="shared" si="475"/>
        <v/>
      </c>
      <c r="CK89" s="47" t="str">
        <f t="shared" si="476"/>
        <v/>
      </c>
      <c r="CL89" s="47" t="str">
        <f t="shared" si="477"/>
        <v/>
      </c>
      <c r="CM89" s="701"/>
      <c r="CN89" s="49"/>
      <c r="CO89" s="47"/>
      <c r="CP89" s="47"/>
      <c r="CQ89" s="47"/>
      <c r="CR89" s="701"/>
      <c r="CS89" s="49"/>
      <c r="CT89" s="665"/>
      <c r="CU89" s="667"/>
      <c r="CV89" s="665"/>
      <c r="CW89" s="52"/>
      <c r="CX89" s="52"/>
      <c r="CY89" s="58"/>
      <c r="CZ89" s="59"/>
      <c r="DA89" s="637"/>
      <c r="DB89" s="61"/>
      <c r="DC89" s="61"/>
      <c r="DD89" s="6"/>
      <c r="DE89" s="63"/>
      <c r="DF89" s="64"/>
      <c r="DG89" s="64"/>
      <c r="DH89" s="16"/>
      <c r="DI89" s="16"/>
      <c r="DJ89" s="65"/>
      <c r="DK89" s="65"/>
      <c r="DL89" s="65"/>
      <c r="DM89" s="65"/>
      <c r="DN89" s="65"/>
      <c r="DO89" s="65"/>
      <c r="DP89" s="65"/>
      <c r="DQ89" s="65"/>
      <c r="DR89" s="134"/>
      <c r="DS89" s="633"/>
    </row>
    <row r="90" spans="1:123" s="694" customFormat="1">
      <c r="A90" s="163"/>
      <c r="B90" s="163">
        <v>60</v>
      </c>
      <c r="C90" s="563" t="s">
        <v>65</v>
      </c>
      <c r="D90" s="523"/>
      <c r="E90" s="523"/>
      <c r="F90" s="524"/>
      <c r="G90" s="728"/>
      <c r="H90" s="728"/>
      <c r="I90" s="728"/>
      <c r="J90" s="728"/>
      <c r="K90" s="728"/>
      <c r="L90" s="728"/>
      <c r="M90" s="728"/>
      <c r="N90" s="728"/>
      <c r="O90" s="728"/>
      <c r="P90" s="728"/>
      <c r="Q90" s="728"/>
      <c r="R90" s="728"/>
      <c r="S90" s="728"/>
      <c r="T90" s="728"/>
      <c r="U90" s="728"/>
      <c r="V90" s="728"/>
      <c r="W90" s="728"/>
      <c r="X90" s="728"/>
      <c r="Y90" s="728"/>
      <c r="Z90" s="728"/>
      <c r="AA90" s="728"/>
      <c r="AB90" s="728"/>
      <c r="AC90" s="728"/>
      <c r="AD90" s="728"/>
      <c r="AE90" s="728"/>
      <c r="AF90" s="728"/>
      <c r="AG90" s="728"/>
      <c r="AH90" s="728"/>
      <c r="AI90" s="728"/>
      <c r="AJ90" s="728"/>
      <c r="AK90" s="728"/>
      <c r="AL90" s="728"/>
      <c r="AM90" s="728"/>
      <c r="AN90" s="728"/>
      <c r="AO90" s="728"/>
      <c r="AP90" s="728"/>
      <c r="AQ90" s="728"/>
      <c r="AR90" s="728"/>
      <c r="AS90" s="728"/>
      <c r="AT90" s="728"/>
      <c r="AU90" s="728"/>
      <c r="AV90" s="728"/>
      <c r="AW90" s="728"/>
      <c r="AX90" s="728"/>
      <c r="AY90" s="728"/>
      <c r="AZ90" s="728"/>
      <c r="BA90" s="728"/>
      <c r="BB90" s="728"/>
      <c r="BC90" s="728"/>
      <c r="BD90" s="728"/>
      <c r="BE90" s="728"/>
      <c r="BF90" s="728"/>
      <c r="BG90" s="728"/>
      <c r="BH90" s="728"/>
      <c r="BI90" s="728"/>
      <c r="BJ90" s="728"/>
      <c r="BK90" s="728"/>
      <c r="BL90" s="729"/>
      <c r="BM90" s="728"/>
      <c r="BN90" s="728"/>
      <c r="BO90" s="728"/>
      <c r="BP90" s="728"/>
      <c r="BQ90" s="728"/>
      <c r="BR90" s="728"/>
      <c r="BS90" s="728"/>
      <c r="BT90" s="728"/>
      <c r="BU90" s="728"/>
      <c r="BV90" s="728"/>
      <c r="BW90" s="728"/>
      <c r="BX90" s="728"/>
      <c r="BY90" s="728"/>
      <c r="BZ90" s="728"/>
      <c r="CA90" s="728"/>
      <c r="CB90" s="728"/>
      <c r="CC90" s="728"/>
      <c r="CD90" s="728"/>
      <c r="CE90" s="728"/>
      <c r="CF90" s="728"/>
      <c r="CG90" s="728"/>
      <c r="CH90" s="728"/>
      <c r="CI90" s="728"/>
      <c r="CJ90" s="728"/>
      <c r="CK90" s="728"/>
      <c r="CL90" s="728"/>
      <c r="CM90" s="728"/>
      <c r="CN90" s="728"/>
      <c r="CO90" s="728"/>
      <c r="CP90" s="728"/>
      <c r="CQ90" s="728"/>
      <c r="CR90" s="728"/>
      <c r="CS90" s="728"/>
      <c r="CT90" s="728"/>
      <c r="CU90" s="730"/>
      <c r="CV90" s="728"/>
      <c r="CW90" s="728"/>
      <c r="CX90" s="728"/>
      <c r="CY90" s="728"/>
      <c r="CZ90" s="731"/>
      <c r="DA90" s="728"/>
      <c r="DB90" s="728"/>
      <c r="DC90" s="173">
        <v>54</v>
      </c>
      <c r="DD90" s="728"/>
      <c r="DE90" s="116" t="s">
        <v>84</v>
      </c>
      <c r="DF90" s="728"/>
      <c r="DG90" s="728"/>
      <c r="DH90" s="728"/>
      <c r="DI90" s="728"/>
      <c r="DJ90" s="728"/>
      <c r="DK90" s="728"/>
      <c r="DL90" s="728"/>
      <c r="DM90" s="728"/>
      <c r="DN90" s="728"/>
      <c r="DO90" s="728"/>
      <c r="DP90" s="728"/>
      <c r="DQ90" s="728"/>
      <c r="DR90" s="732"/>
      <c r="DS90" s="693"/>
    </row>
    <row r="91" spans="1:123" s="705" customFormat="1">
      <c r="A91" s="212">
        <v>1</v>
      </c>
      <c r="B91" s="80">
        <v>60</v>
      </c>
      <c r="C91" s="681" t="s">
        <v>2551</v>
      </c>
      <c r="D91" s="114" t="s">
        <v>303</v>
      </c>
      <c r="E91" s="114" t="s">
        <v>181</v>
      </c>
      <c r="F91" s="681" t="s">
        <v>2320</v>
      </c>
      <c r="G91" s="712"/>
      <c r="H91" s="712"/>
      <c r="I91" s="712"/>
      <c r="J91" s="712"/>
      <c r="K91" s="712"/>
      <c r="L91" s="712"/>
      <c r="M91" s="712"/>
      <c r="N91" s="712"/>
      <c r="O91" s="712"/>
      <c r="P91" s="712"/>
      <c r="Q91" s="712"/>
      <c r="R91" s="712"/>
      <c r="S91" s="712"/>
      <c r="T91" s="712"/>
      <c r="U91" s="712"/>
      <c r="V91" s="712"/>
      <c r="W91" s="712"/>
      <c r="X91" s="712"/>
      <c r="Y91" s="712"/>
      <c r="Z91" s="712"/>
      <c r="AA91" s="712"/>
      <c r="AB91" s="712"/>
      <c r="AC91" s="712"/>
      <c r="AD91" s="712"/>
      <c r="AE91" s="712"/>
      <c r="AF91" s="712"/>
      <c r="AG91" s="712"/>
      <c r="AH91" s="712"/>
      <c r="AI91" s="712"/>
      <c r="AJ91" s="712"/>
      <c r="AK91" s="712"/>
      <c r="AL91" s="712"/>
      <c r="AM91" s="712"/>
      <c r="AN91" s="712"/>
      <c r="AO91" s="712"/>
      <c r="AP91" s="712"/>
      <c r="AQ91" s="712"/>
      <c r="AR91" s="712"/>
      <c r="AS91" s="712"/>
      <c r="AT91" s="712"/>
      <c r="AU91" s="712"/>
      <c r="AV91" s="712"/>
      <c r="AW91" s="712"/>
      <c r="AX91" s="712"/>
      <c r="AY91" s="712"/>
      <c r="AZ91" s="712"/>
      <c r="BA91" s="712"/>
      <c r="BB91" s="712"/>
      <c r="BC91" s="46">
        <v>0.4375</v>
      </c>
      <c r="BD91" s="47" t="str">
        <f t="shared" ref="BD91:BD103" si="498">LEFT(BG91,2)</f>
        <v/>
      </c>
      <c r="BE91" s="47" t="str">
        <f t="shared" ref="BE91:BE103" si="499">MID(BG91,3,2)</f>
        <v/>
      </c>
      <c r="BF91" s="47" t="str">
        <f t="shared" ref="BF91:BF103" si="500">RIGHT(BG91,2)</f>
        <v/>
      </c>
      <c r="BG91" s="701"/>
      <c r="BH91" s="771" t="s">
        <v>2571</v>
      </c>
      <c r="BI91" s="687" t="str">
        <f t="shared" ref="BI91:BI103" si="501">LEFT(BL91,2)</f>
        <v/>
      </c>
      <c r="BJ91" s="687" t="str">
        <f t="shared" ref="BJ91:BJ103" si="502">MID(BL91,3,2)</f>
        <v/>
      </c>
      <c r="BK91" s="687" t="str">
        <f t="shared" ref="BK91:BK103" si="503">RIGHT(BL91,2)</f>
        <v/>
      </c>
      <c r="BL91" s="790"/>
      <c r="BM91" s="771" t="s">
        <v>2583</v>
      </c>
      <c r="BN91" s="55">
        <f t="shared" ref="BN91:BN103" si="504">BH91-BC91</f>
        <v>3.7847222222222199E-2</v>
      </c>
      <c r="BO91" s="241">
        <f t="shared" ref="BO91:BO103" si="505">BM91-BH91</f>
        <v>3.1828703703704053E-3</v>
      </c>
      <c r="BP91" s="55">
        <f t="shared" ref="BP91:BP103" si="506">BM91-BH91+BN91</f>
        <v>4.1030092592592604E-2</v>
      </c>
      <c r="BQ91" s="52">
        <f t="shared" ref="BQ91:BQ103" si="507">$BC$3/(MINUTE(BN91)/60+HOUR(BN91)+SECOND(BN91)/3600)</f>
        <v>22.01834862385321</v>
      </c>
      <c r="BR91" s="52">
        <f t="shared" ref="BR91:BR103" si="508">$BC$3/(MINUTE(BP91)/60+HOUR(BP91)+SECOND(BP91)/3600)</f>
        <v>20.310296191819464</v>
      </c>
      <c r="BS91" s="106">
        <f t="shared" ref="BS91:BS103" si="509">BM91+"00:30"</f>
        <v>0.49936342592592592</v>
      </c>
      <c r="BT91" s="47" t="str">
        <f t="shared" ref="BT91:BT103" si="510">LEFT(BW91,2)</f>
        <v/>
      </c>
      <c r="BU91" s="47" t="str">
        <f t="shared" ref="BU91:BU103" si="511">MID(BW91,3,2)</f>
        <v/>
      </c>
      <c r="BV91" s="47" t="str">
        <f t="shared" ref="BV91:BV103" si="512">RIGHT(BW91,2)</f>
        <v/>
      </c>
      <c r="BW91" s="701"/>
      <c r="BX91" s="794">
        <v>0.54101851851851845</v>
      </c>
      <c r="BY91" s="778" t="str">
        <f t="shared" ref="BY91:BY103" si="513">LEFT(CB91,2)</f>
        <v/>
      </c>
      <c r="BZ91" s="778" t="str">
        <f t="shared" ref="BZ91:BZ103" si="514">MID(CB91,3,2)</f>
        <v/>
      </c>
      <c r="CA91" s="778" t="str">
        <f t="shared" ref="CA91:CA103" si="515">RIGHT(CB91,2)</f>
        <v/>
      </c>
      <c r="CB91" s="741"/>
      <c r="CC91" s="794">
        <v>0.54562500000000003</v>
      </c>
      <c r="CD91" s="665">
        <f t="shared" ref="CD91:CD102" si="516">BX91-BS91</f>
        <v>4.1655092592592535E-2</v>
      </c>
      <c r="CE91" s="667">
        <f t="shared" ref="CE91:CE102" si="517">CC91-BX91</f>
        <v>4.6064814814815724E-3</v>
      </c>
      <c r="CF91" s="665">
        <f t="shared" ref="CF91:CF102" si="518">CC91-BX91+CD91</f>
        <v>4.6261574074074108E-2</v>
      </c>
      <c r="CG91" s="52">
        <f t="shared" ref="CG91:CG103" si="519">$BS$3/(MINUTE(CD91)/60+HOUR(CD91)+SECOND(CD91)/3600)</f>
        <v>20.00555709919422</v>
      </c>
      <c r="CH91" s="52">
        <f t="shared" ref="CH91:CH102" si="520">$BS$3/(MINUTE(CF91)/60+HOUR(CF91)+SECOND(CF91)/3600)</f>
        <v>18.013510132599446</v>
      </c>
      <c r="CI91" s="108">
        <f t="shared" ref="CI91:CI102" si="521">CC91+"0:30"</f>
        <v>0.5664583333333334</v>
      </c>
      <c r="CJ91" s="47" t="str">
        <f t="shared" ref="CJ91:CJ103" si="522">LEFT(CM91,2)</f>
        <v/>
      </c>
      <c r="CK91" s="47" t="str">
        <f t="shared" ref="CK91:CK103" si="523">MID(CM91,3,2)</f>
        <v/>
      </c>
      <c r="CL91" s="47" t="str">
        <f t="shared" ref="CL91:CL103" si="524">RIGHT(CM91,2)</f>
        <v/>
      </c>
      <c r="CM91" s="701"/>
      <c r="CN91" s="794">
        <v>0.60151620370370373</v>
      </c>
      <c r="CO91" s="778" t="str">
        <f t="shared" ref="CO91:CO101" si="525">LEFT(CR91,2)</f>
        <v/>
      </c>
      <c r="CP91" s="778" t="str">
        <f t="shared" ref="CP91:CP101" si="526">MID(CR91,3,2)</f>
        <v/>
      </c>
      <c r="CQ91" s="778" t="str">
        <f t="shared" ref="CQ91:CQ101" si="527">RIGHT(CR91,2)</f>
        <v/>
      </c>
      <c r="CR91" s="741"/>
      <c r="CS91" s="794">
        <v>0.60539351851851853</v>
      </c>
      <c r="CT91" s="665">
        <f t="shared" ref="CT91:CT101" si="528">CN91-CI91</f>
        <v>3.5057870370370336E-2</v>
      </c>
      <c r="CU91" s="667">
        <f t="shared" ref="CU91:CU101" si="529">CS91-CN91</f>
        <v>3.8773148148147918E-3</v>
      </c>
      <c r="CV91" s="665">
        <f t="shared" ref="CV91:CV101" si="530">CS91-CN91+CT91</f>
        <v>3.8935185185185128E-2</v>
      </c>
      <c r="CW91" s="52">
        <f t="shared" ref="CW91:CW101" si="531">$CI$3/(MINUTE(CT91)/60+HOUR(CT91)+SECOND(CT91)/3600)</f>
        <v>23.770221195113898</v>
      </c>
      <c r="CX91" s="52">
        <f t="shared" ref="CX91:CX101" si="532">$CI$3/(MINUTE(CV91)/60+HOUR(CV91)+SECOND(CV91)/3600)</f>
        <v>21.403091557669441</v>
      </c>
      <c r="CY91" s="120"/>
      <c r="CZ91" s="59">
        <f t="shared" ref="CZ91:CZ101" si="533">$DC$90/(MINUTE(DC91)/60+HOUR(DC91)+SECOND(DC91)/3600)</f>
        <v>18.881118881118883</v>
      </c>
      <c r="DA91" s="428">
        <f t="shared" ref="DA91:DA101" si="534">$DC$90/(MINUTE(DB91)/60+HOUR(DB91)+SECOND(DB91)/3600)</f>
        <v>19.640331380076784</v>
      </c>
      <c r="DB91" s="61">
        <f t="shared" ref="DB91:DB101" si="535">R91+AH91+AX91+BN91+CD91+CT91</f>
        <v>0.11456018518518507</v>
      </c>
      <c r="DC91" s="61">
        <f t="shared" ref="DC91:DC101" si="536">T91+AJ91+AZ91+BN91+CF91+CT91</f>
        <v>0.11916666666666664</v>
      </c>
      <c r="DD91" s="122"/>
      <c r="DE91" s="123">
        <v>60</v>
      </c>
      <c r="DF91" s="64">
        <f>MINUTE(DB91)/60+HOUR(DB91)+SECOND(DB91)/3600</f>
        <v>2.7494444444444444</v>
      </c>
      <c r="DG91" s="64">
        <f>MINUTE(DC91)/60+HOUR(DC91)+SECOND(DC91)/3600</f>
        <v>2.86</v>
      </c>
      <c r="DH91" s="16">
        <v>200</v>
      </c>
      <c r="DI91" s="16">
        <f t="shared" ref="DI91:DI101" si="537">-(SECOND(CS91-$CS$91)/60+MINUTE(CS91-$CS$91)+HOUR(CS91-$CS$91)*60)</f>
        <v>0</v>
      </c>
      <c r="DJ91" s="65">
        <f>IF((DE91+DH91+DI91)&lt;DE91,DE91,DE91+DH91+DI91)</f>
        <v>260</v>
      </c>
      <c r="DK91" s="65">
        <f t="shared" ref="DK91:DK101" si="538">IF(CN91&gt;$DE$90,0,DJ91)</f>
        <v>260</v>
      </c>
      <c r="DL91" s="65">
        <f>IF((S91&gt;$DN$3),0,DK91)</f>
        <v>260</v>
      </c>
      <c r="DM91" s="65">
        <f>IF((AI91&gt;$DN$3),0,DK91)</f>
        <v>260</v>
      </c>
      <c r="DN91" s="65">
        <f>IF((AY91&gt;$DN$3),0,DK91)</f>
        <v>260</v>
      </c>
      <c r="DO91" s="65">
        <f>IF((BO91&gt;$DM$3),0,DK91)</f>
        <v>260</v>
      </c>
      <c r="DP91" s="65">
        <f>IF((CE91&gt;$DN$3),0,DK91)</f>
        <v>260</v>
      </c>
      <c r="DQ91" s="65">
        <f>IF((CU91&gt;$DM$3),0,DK91)</f>
        <v>260</v>
      </c>
      <c r="DR91" s="134">
        <f>DL91*DM91*DN91*DO91*DP91*DQ91/DL91/DM91/DN91/DP91/DQ91</f>
        <v>260</v>
      </c>
      <c r="DS91" s="704"/>
    </row>
    <row r="92" spans="1:123" s="705" customFormat="1">
      <c r="A92" s="212">
        <f>A91+1</f>
        <v>2</v>
      </c>
      <c r="B92" s="80">
        <v>60</v>
      </c>
      <c r="C92" s="681" t="s">
        <v>2552</v>
      </c>
      <c r="D92" s="114" t="s">
        <v>304</v>
      </c>
      <c r="E92" s="114" t="s">
        <v>305</v>
      </c>
      <c r="F92" s="681" t="s">
        <v>2320</v>
      </c>
      <c r="G92" s="712"/>
      <c r="H92" s="712"/>
      <c r="I92" s="712"/>
      <c r="J92" s="712"/>
      <c r="K92" s="712"/>
      <c r="L92" s="712"/>
      <c r="M92" s="712"/>
      <c r="N92" s="712"/>
      <c r="O92" s="712"/>
      <c r="P92" s="712"/>
      <c r="Q92" s="712"/>
      <c r="R92" s="712"/>
      <c r="S92" s="712"/>
      <c r="T92" s="712"/>
      <c r="U92" s="712"/>
      <c r="V92" s="712"/>
      <c r="W92" s="712"/>
      <c r="X92" s="712"/>
      <c r="Y92" s="712"/>
      <c r="Z92" s="712"/>
      <c r="AA92" s="712"/>
      <c r="AB92" s="712"/>
      <c r="AC92" s="712"/>
      <c r="AD92" s="712"/>
      <c r="AE92" s="712"/>
      <c r="AF92" s="712"/>
      <c r="AG92" s="712"/>
      <c r="AH92" s="712"/>
      <c r="AI92" s="712"/>
      <c r="AJ92" s="712"/>
      <c r="AK92" s="712"/>
      <c r="AL92" s="712"/>
      <c r="AM92" s="712"/>
      <c r="AN92" s="712"/>
      <c r="AO92" s="712"/>
      <c r="AP92" s="712"/>
      <c r="AQ92" s="712"/>
      <c r="AR92" s="712"/>
      <c r="AS92" s="712"/>
      <c r="AT92" s="712"/>
      <c r="AU92" s="712"/>
      <c r="AV92" s="712"/>
      <c r="AW92" s="712"/>
      <c r="AX92" s="712"/>
      <c r="AY92" s="712"/>
      <c r="AZ92" s="712"/>
      <c r="BA92" s="712"/>
      <c r="BB92" s="712"/>
      <c r="BC92" s="46">
        <v>0.4375</v>
      </c>
      <c r="BD92" s="47" t="str">
        <f t="shared" si="498"/>
        <v/>
      </c>
      <c r="BE92" s="47" t="str">
        <f t="shared" si="499"/>
        <v/>
      </c>
      <c r="BF92" s="47" t="str">
        <f t="shared" si="500"/>
        <v/>
      </c>
      <c r="BG92" s="701"/>
      <c r="BH92" s="771" t="s">
        <v>2572</v>
      </c>
      <c r="BI92" s="687" t="str">
        <f t="shared" si="501"/>
        <v/>
      </c>
      <c r="BJ92" s="687" t="str">
        <f t="shared" si="502"/>
        <v/>
      </c>
      <c r="BK92" s="687" t="str">
        <f t="shared" si="503"/>
        <v/>
      </c>
      <c r="BL92" s="790"/>
      <c r="BM92" s="771" t="s">
        <v>2584</v>
      </c>
      <c r="BN92" s="55">
        <f t="shared" si="504"/>
        <v>3.7858796296296349E-2</v>
      </c>
      <c r="BO92" s="241">
        <f t="shared" si="505"/>
        <v>2.6851851851851238E-3</v>
      </c>
      <c r="BP92" s="55">
        <f t="shared" si="506"/>
        <v>4.0543981481481473E-2</v>
      </c>
      <c r="BQ92" s="52">
        <f t="shared" si="507"/>
        <v>22.011617242433505</v>
      </c>
      <c r="BR92" s="52">
        <f t="shared" si="508"/>
        <v>20.553811019126464</v>
      </c>
      <c r="BS92" s="106">
        <f t="shared" si="509"/>
        <v>0.49887731481481479</v>
      </c>
      <c r="BT92" s="47" t="str">
        <f t="shared" si="510"/>
        <v/>
      </c>
      <c r="BU92" s="47" t="str">
        <f t="shared" si="511"/>
        <v/>
      </c>
      <c r="BV92" s="47" t="str">
        <f t="shared" si="512"/>
        <v/>
      </c>
      <c r="BW92" s="701"/>
      <c r="BX92" s="783" t="s">
        <v>2596</v>
      </c>
      <c r="BY92" s="778" t="str">
        <f t="shared" si="513"/>
        <v/>
      </c>
      <c r="BZ92" s="778" t="str">
        <f t="shared" si="514"/>
        <v/>
      </c>
      <c r="CA92" s="778" t="str">
        <f t="shared" si="515"/>
        <v/>
      </c>
      <c r="CB92" s="741"/>
      <c r="CC92" s="783" t="s">
        <v>2607</v>
      </c>
      <c r="CD92" s="665">
        <f t="shared" si="516"/>
        <v>4.1689814814814818E-2</v>
      </c>
      <c r="CE92" s="667">
        <f t="shared" si="517"/>
        <v>3.1597222222222721E-3</v>
      </c>
      <c r="CF92" s="665">
        <f t="shared" si="518"/>
        <v>4.484953703703709E-2</v>
      </c>
      <c r="CG92" s="52">
        <f t="shared" si="519"/>
        <v>19.988895058300944</v>
      </c>
      <c r="CH92" s="52">
        <f t="shared" si="520"/>
        <v>18.580645161290324</v>
      </c>
      <c r="CI92" s="108">
        <f t="shared" si="521"/>
        <v>0.56456018518518525</v>
      </c>
      <c r="CJ92" s="47" t="str">
        <f t="shared" si="522"/>
        <v/>
      </c>
      <c r="CK92" s="47" t="str">
        <f t="shared" si="523"/>
        <v/>
      </c>
      <c r="CL92" s="47" t="str">
        <f t="shared" si="524"/>
        <v/>
      </c>
      <c r="CM92" s="701"/>
      <c r="CN92" s="783" t="s">
        <v>2618</v>
      </c>
      <c r="CO92" s="778" t="str">
        <f t="shared" si="525"/>
        <v/>
      </c>
      <c r="CP92" s="778" t="str">
        <f t="shared" si="526"/>
        <v/>
      </c>
      <c r="CQ92" s="778" t="str">
        <f t="shared" si="527"/>
        <v/>
      </c>
      <c r="CR92" s="741"/>
      <c r="CS92" s="783" t="s">
        <v>2628</v>
      </c>
      <c r="CT92" s="665">
        <f t="shared" si="528"/>
        <v>3.6770833333333197E-2</v>
      </c>
      <c r="CU92" s="667">
        <f t="shared" si="529"/>
        <v>4.4444444444444731E-3</v>
      </c>
      <c r="CV92" s="665">
        <f t="shared" si="530"/>
        <v>4.121527777777767E-2</v>
      </c>
      <c r="CW92" s="52">
        <f t="shared" si="531"/>
        <v>22.662889518413596</v>
      </c>
      <c r="CX92" s="52">
        <f t="shared" si="532"/>
        <v>20.219039595619208</v>
      </c>
      <c r="CY92" s="58"/>
      <c r="CZ92" s="121">
        <f t="shared" si="533"/>
        <v>18.831734960767218</v>
      </c>
      <c r="DA92" s="428">
        <f t="shared" si="534"/>
        <v>19.343283582089555</v>
      </c>
      <c r="DB92" s="61">
        <f t="shared" si="535"/>
        <v>0.11631944444444436</v>
      </c>
      <c r="DC92" s="61">
        <f t="shared" si="536"/>
        <v>0.11947916666666664</v>
      </c>
      <c r="DD92" s="6"/>
      <c r="DE92" s="123">
        <v>60</v>
      </c>
      <c r="DF92" s="64">
        <f t="shared" ref="DF92:DG101" si="539">MINUTE(DB92)/60+HOUR(DB92)+SECOND(DB92)/3600</f>
        <v>2.7916666666666665</v>
      </c>
      <c r="DG92" s="64">
        <f t="shared" si="539"/>
        <v>2.8675000000000002</v>
      </c>
      <c r="DH92" s="16">
        <f>DH91-5</f>
        <v>195</v>
      </c>
      <c r="DI92" s="16">
        <f t="shared" si="537"/>
        <v>-0.55000000000000004</v>
      </c>
      <c r="DJ92" s="65">
        <f t="shared" ref="DJ92:DJ101" si="540">IF((DE92+DH92+DI92)&lt;DE92,DE92,DE92+DH92+DI92)</f>
        <v>254.45</v>
      </c>
      <c r="DK92" s="65">
        <f t="shared" si="538"/>
        <v>254.45</v>
      </c>
      <c r="DL92" s="65">
        <f>IF((S92&gt;$DN$3),0,DK92)</f>
        <v>254.45</v>
      </c>
      <c r="DM92" s="65">
        <f>IF((AI92&gt;$DN$3),0,DK92)</f>
        <v>254.45</v>
      </c>
      <c r="DN92" s="65">
        <f>IF((AY92&gt;$DN$3),0,DK92)</f>
        <v>254.45</v>
      </c>
      <c r="DO92" s="65">
        <f>IF((BO92&gt;$DM$3),0,DK92)</f>
        <v>254.45</v>
      </c>
      <c r="DP92" s="65">
        <f>IF((CE92&gt;$DN$3),0,DK92)</f>
        <v>254.45</v>
      </c>
      <c r="DQ92" s="65">
        <f>IF((CU92&gt;$DM$3),0,DK92)</f>
        <v>254.45</v>
      </c>
      <c r="DR92" s="134">
        <f t="shared" ref="DR92:DR101" si="541">DL92*DM92*DN92*DO92*DP92*DQ92/DL92/DM92/DN92/DP92/DQ92</f>
        <v>254.45</v>
      </c>
      <c r="DS92" s="704"/>
    </row>
    <row r="93" spans="1:123" s="713" customFormat="1">
      <c r="A93" s="212">
        <f t="shared" ref="A93:A103" si="542">A92+1</f>
        <v>3</v>
      </c>
      <c r="B93" s="80">
        <v>60</v>
      </c>
      <c r="C93" s="681" t="s">
        <v>2553</v>
      </c>
      <c r="D93" s="114" t="s">
        <v>2554</v>
      </c>
      <c r="E93" s="114" t="s">
        <v>1271</v>
      </c>
      <c r="F93" s="681" t="s">
        <v>2320</v>
      </c>
      <c r="G93" s="712"/>
      <c r="H93" s="712"/>
      <c r="I93" s="712"/>
      <c r="J93" s="712"/>
      <c r="K93" s="712"/>
      <c r="L93" s="712"/>
      <c r="M93" s="712"/>
      <c r="N93" s="712"/>
      <c r="O93" s="712"/>
      <c r="P93" s="712"/>
      <c r="Q93" s="712"/>
      <c r="R93" s="712"/>
      <c r="S93" s="712"/>
      <c r="T93" s="712"/>
      <c r="U93" s="712"/>
      <c r="V93" s="712"/>
      <c r="W93" s="712"/>
      <c r="X93" s="712"/>
      <c r="Y93" s="712"/>
      <c r="Z93" s="712"/>
      <c r="AA93" s="712"/>
      <c r="AB93" s="712"/>
      <c r="AC93" s="712"/>
      <c r="AD93" s="712"/>
      <c r="AE93" s="712"/>
      <c r="AF93" s="712"/>
      <c r="AG93" s="712"/>
      <c r="AH93" s="712"/>
      <c r="AI93" s="712"/>
      <c r="AJ93" s="712"/>
      <c r="AK93" s="712"/>
      <c r="AL93" s="712"/>
      <c r="AM93" s="712"/>
      <c r="AN93" s="712"/>
      <c r="AO93" s="712"/>
      <c r="AP93" s="712"/>
      <c r="AQ93" s="712"/>
      <c r="AR93" s="712"/>
      <c r="AS93" s="712"/>
      <c r="AT93" s="712"/>
      <c r="AU93" s="712"/>
      <c r="AV93" s="712"/>
      <c r="AW93" s="712"/>
      <c r="AX93" s="712"/>
      <c r="AY93" s="712"/>
      <c r="AZ93" s="712"/>
      <c r="BA93" s="712"/>
      <c r="BB93" s="712"/>
      <c r="BC93" s="46">
        <v>0.4375</v>
      </c>
      <c r="BD93" s="47" t="str">
        <f t="shared" si="498"/>
        <v/>
      </c>
      <c r="BE93" s="47" t="str">
        <f t="shared" si="499"/>
        <v/>
      </c>
      <c r="BF93" s="47" t="str">
        <f t="shared" si="500"/>
        <v/>
      </c>
      <c r="BG93" s="701"/>
      <c r="BH93" s="771" t="s">
        <v>2573</v>
      </c>
      <c r="BI93" s="687" t="str">
        <f t="shared" si="501"/>
        <v/>
      </c>
      <c r="BJ93" s="687" t="str">
        <f t="shared" si="502"/>
        <v/>
      </c>
      <c r="BK93" s="687" t="str">
        <f t="shared" si="503"/>
        <v/>
      </c>
      <c r="BL93" s="790"/>
      <c r="BM93" s="771" t="s">
        <v>2585</v>
      </c>
      <c r="BN93" s="55">
        <f t="shared" si="504"/>
        <v>4.037037037037039E-2</v>
      </c>
      <c r="BO93" s="241">
        <f t="shared" si="505"/>
        <v>2.7083333333333126E-3</v>
      </c>
      <c r="BP93" s="55">
        <f t="shared" si="506"/>
        <v>4.3078703703703702E-2</v>
      </c>
      <c r="BQ93" s="52">
        <f t="shared" si="507"/>
        <v>20.642201834862384</v>
      </c>
      <c r="BR93" s="52">
        <f t="shared" si="508"/>
        <v>19.344438473938737</v>
      </c>
      <c r="BS93" s="106">
        <f t="shared" si="509"/>
        <v>0.50141203703703707</v>
      </c>
      <c r="BT93" s="47" t="str">
        <f t="shared" si="510"/>
        <v/>
      </c>
      <c r="BU93" s="47" t="str">
        <f t="shared" si="511"/>
        <v/>
      </c>
      <c r="BV93" s="47" t="str">
        <f t="shared" si="512"/>
        <v/>
      </c>
      <c r="BW93" s="701"/>
      <c r="BX93" s="783" t="s">
        <v>2597</v>
      </c>
      <c r="BY93" s="778" t="str">
        <f t="shared" si="513"/>
        <v/>
      </c>
      <c r="BZ93" s="778" t="str">
        <f t="shared" si="514"/>
        <v/>
      </c>
      <c r="CA93" s="778" t="str">
        <f t="shared" si="515"/>
        <v/>
      </c>
      <c r="CB93" s="741"/>
      <c r="CC93" s="783" t="s">
        <v>2608</v>
      </c>
      <c r="CD93" s="665">
        <f t="shared" si="516"/>
        <v>4.0011574074074074E-2</v>
      </c>
      <c r="CE93" s="667">
        <f t="shared" si="517"/>
        <v>2.2800925925925419E-3</v>
      </c>
      <c r="CF93" s="665">
        <f t="shared" si="518"/>
        <v>4.2291666666666616E-2</v>
      </c>
      <c r="CG93" s="52">
        <f t="shared" si="519"/>
        <v>20.827306913508824</v>
      </c>
      <c r="CH93" s="52">
        <f t="shared" si="520"/>
        <v>19.704433497536947</v>
      </c>
      <c r="CI93" s="108">
        <f t="shared" si="521"/>
        <v>0.56453703703703706</v>
      </c>
      <c r="CJ93" s="47" t="str">
        <f t="shared" si="522"/>
        <v/>
      </c>
      <c r="CK93" s="47" t="str">
        <f t="shared" si="523"/>
        <v/>
      </c>
      <c r="CL93" s="47" t="str">
        <f t="shared" si="524"/>
        <v/>
      </c>
      <c r="CM93" s="701"/>
      <c r="CN93" s="783" t="s">
        <v>2619</v>
      </c>
      <c r="CO93" s="778" t="str">
        <f t="shared" si="525"/>
        <v/>
      </c>
      <c r="CP93" s="778" t="str">
        <f t="shared" si="526"/>
        <v/>
      </c>
      <c r="CQ93" s="778" t="str">
        <f t="shared" si="527"/>
        <v/>
      </c>
      <c r="CR93" s="741"/>
      <c r="CS93" s="783" t="s">
        <v>2629</v>
      </c>
      <c r="CT93" s="665">
        <f t="shared" si="528"/>
        <v>3.6215277777777777E-2</v>
      </c>
      <c r="CU93" s="667">
        <f t="shared" si="529"/>
        <v>6.921296296296231E-3</v>
      </c>
      <c r="CV93" s="665">
        <f t="shared" si="530"/>
        <v>4.3136574074074008E-2</v>
      </c>
      <c r="CW93" s="52">
        <f t="shared" si="531"/>
        <v>23.010546500479386</v>
      </c>
      <c r="CX93" s="52">
        <f t="shared" si="532"/>
        <v>19.318486718540377</v>
      </c>
      <c r="CY93" s="58"/>
      <c r="CZ93" s="121">
        <f t="shared" si="533"/>
        <v>18.927076234057054</v>
      </c>
      <c r="DA93" s="428">
        <f t="shared" si="534"/>
        <v>19.297200714711138</v>
      </c>
      <c r="DB93" s="61">
        <f t="shared" si="535"/>
        <v>0.11659722222222224</v>
      </c>
      <c r="DC93" s="61">
        <f t="shared" si="536"/>
        <v>0.11887731481481478</v>
      </c>
      <c r="DD93" s="6"/>
      <c r="DE93" s="123">
        <v>60</v>
      </c>
      <c r="DF93" s="64">
        <f t="shared" si="539"/>
        <v>2.7983333333333333</v>
      </c>
      <c r="DG93" s="64">
        <f t="shared" si="539"/>
        <v>2.8530555555555557</v>
      </c>
      <c r="DH93" s="16">
        <f t="shared" ref="DH93:DH101" si="543">DH92-5</f>
        <v>190</v>
      </c>
      <c r="DI93" s="16">
        <f t="shared" si="537"/>
        <v>-3.2833333333333332</v>
      </c>
      <c r="DJ93" s="65">
        <f t="shared" si="540"/>
        <v>246.71666666666667</v>
      </c>
      <c r="DK93" s="65">
        <f t="shared" si="538"/>
        <v>246.71666666666667</v>
      </c>
      <c r="DL93" s="65">
        <f t="shared" ref="DL93:DL101" si="544">IF((S93&gt;$DN$3),0,DK93)</f>
        <v>246.71666666666667</v>
      </c>
      <c r="DM93" s="65">
        <f t="shared" ref="DM93:DM101" si="545">IF((AI93&gt;$DN$3),0,DK93)</f>
        <v>246.71666666666667</v>
      </c>
      <c r="DN93" s="65">
        <f t="shared" ref="DN93:DN101" si="546">IF((AY93&gt;$DN$3),0,DK93)</f>
        <v>246.71666666666667</v>
      </c>
      <c r="DO93" s="65">
        <f t="shared" ref="DO93:DO101" si="547">IF((BO93&gt;$DM$3),0,DK93)</f>
        <v>246.71666666666667</v>
      </c>
      <c r="DP93" s="65">
        <f t="shared" ref="DP93:DP101" si="548">IF((CE93&gt;$DN$3),0,DK93)</f>
        <v>246.71666666666667</v>
      </c>
      <c r="DQ93" s="65">
        <f t="shared" ref="DQ93:DQ101" si="549">IF((CU93&gt;$DM$3),0,DK93)</f>
        <v>246.71666666666667</v>
      </c>
      <c r="DR93" s="134">
        <f t="shared" si="541"/>
        <v>246.71666666666667</v>
      </c>
    </row>
    <row r="94" spans="1:123" s="705" customFormat="1">
      <c r="A94" s="212">
        <f t="shared" si="542"/>
        <v>4</v>
      </c>
      <c r="B94" s="80">
        <v>60</v>
      </c>
      <c r="C94" s="681" t="s">
        <v>2555</v>
      </c>
      <c r="D94" s="114" t="s">
        <v>2556</v>
      </c>
      <c r="E94" s="114" t="s">
        <v>2557</v>
      </c>
      <c r="F94" s="681" t="s">
        <v>2320</v>
      </c>
      <c r="G94" s="682"/>
      <c r="H94" s="682"/>
      <c r="I94" s="682"/>
      <c r="J94" s="682"/>
      <c r="K94" s="682"/>
      <c r="L94" s="682"/>
      <c r="M94" s="682"/>
      <c r="N94" s="682"/>
      <c r="O94" s="682"/>
      <c r="P94" s="682"/>
      <c r="Q94" s="682"/>
      <c r="R94" s="682"/>
      <c r="S94" s="682"/>
      <c r="T94" s="682"/>
      <c r="U94" s="682"/>
      <c r="V94" s="682"/>
      <c r="W94" s="682"/>
      <c r="X94" s="682"/>
      <c r="Y94" s="682"/>
      <c r="Z94" s="682"/>
      <c r="AA94" s="682"/>
      <c r="AB94" s="682"/>
      <c r="AC94" s="682"/>
      <c r="AD94" s="682"/>
      <c r="AE94" s="682"/>
      <c r="AF94" s="682"/>
      <c r="AG94" s="682"/>
      <c r="AH94" s="682"/>
      <c r="AI94" s="682"/>
      <c r="AJ94" s="682"/>
      <c r="AK94" s="682"/>
      <c r="AL94" s="682"/>
      <c r="AM94" s="682"/>
      <c r="AN94" s="682"/>
      <c r="AO94" s="682"/>
      <c r="AP94" s="682"/>
      <c r="AQ94" s="682"/>
      <c r="AR94" s="682"/>
      <c r="AS94" s="682"/>
      <c r="AT94" s="682"/>
      <c r="AU94" s="682"/>
      <c r="AV94" s="682"/>
      <c r="AW94" s="682"/>
      <c r="AX94" s="682"/>
      <c r="AY94" s="682"/>
      <c r="AZ94" s="682"/>
      <c r="BA94" s="682"/>
      <c r="BB94" s="682"/>
      <c r="BC94" s="46">
        <v>0.4375</v>
      </c>
      <c r="BD94" s="47" t="str">
        <f t="shared" si="498"/>
        <v/>
      </c>
      <c r="BE94" s="47" t="str">
        <f t="shared" si="499"/>
        <v/>
      </c>
      <c r="BF94" s="47" t="str">
        <f t="shared" si="500"/>
        <v/>
      </c>
      <c r="BG94" s="701"/>
      <c r="BH94" s="771" t="s">
        <v>2574</v>
      </c>
      <c r="BI94" s="687" t="str">
        <f t="shared" si="501"/>
        <v/>
      </c>
      <c r="BJ94" s="687" t="str">
        <f t="shared" si="502"/>
        <v/>
      </c>
      <c r="BK94" s="687" t="str">
        <f t="shared" si="503"/>
        <v/>
      </c>
      <c r="BL94" s="790"/>
      <c r="BM94" s="771" t="s">
        <v>2586</v>
      </c>
      <c r="BN94" s="55">
        <f t="shared" si="504"/>
        <v>3.6400462962963009E-2</v>
      </c>
      <c r="BO94" s="241">
        <f t="shared" si="505"/>
        <v>5.4745370370370416E-3</v>
      </c>
      <c r="BP94" s="55">
        <f t="shared" si="506"/>
        <v>4.1875000000000051E-2</v>
      </c>
      <c r="BQ94" s="52">
        <f t="shared" si="507"/>
        <v>22.893481717011127</v>
      </c>
      <c r="BR94" s="52">
        <f t="shared" si="508"/>
        <v>19.900497512437813</v>
      </c>
      <c r="BS94" s="106">
        <f t="shared" si="509"/>
        <v>0.50020833333333337</v>
      </c>
      <c r="BT94" s="47" t="str">
        <f t="shared" si="510"/>
        <v/>
      </c>
      <c r="BU94" s="47" t="str">
        <f t="shared" si="511"/>
        <v/>
      </c>
      <c r="BV94" s="47" t="str">
        <f t="shared" si="512"/>
        <v/>
      </c>
      <c r="BW94" s="701"/>
      <c r="BX94" s="783" t="s">
        <v>2598</v>
      </c>
      <c r="BY94" s="778" t="str">
        <f t="shared" si="513"/>
        <v/>
      </c>
      <c r="BZ94" s="778" t="str">
        <f t="shared" si="514"/>
        <v/>
      </c>
      <c r="CA94" s="778" t="str">
        <f t="shared" si="515"/>
        <v/>
      </c>
      <c r="CB94" s="741"/>
      <c r="CC94" s="783" t="s">
        <v>2609</v>
      </c>
      <c r="CD94" s="665">
        <f t="shared" si="516"/>
        <v>4.1145833333333326E-2</v>
      </c>
      <c r="CE94" s="667">
        <f t="shared" si="517"/>
        <v>6.7939814814814703E-3</v>
      </c>
      <c r="CF94" s="665">
        <f t="shared" si="518"/>
        <v>4.7939814814814796E-2</v>
      </c>
      <c r="CG94" s="52">
        <f t="shared" si="519"/>
        <v>20.253164556962027</v>
      </c>
      <c r="CH94" s="52">
        <f t="shared" si="520"/>
        <v>17.382906808305165</v>
      </c>
      <c r="CI94" s="108">
        <f t="shared" si="521"/>
        <v>0.56898148148148153</v>
      </c>
      <c r="CJ94" s="47" t="str">
        <f t="shared" si="522"/>
        <v/>
      </c>
      <c r="CK94" s="47" t="str">
        <f t="shared" si="523"/>
        <v/>
      </c>
      <c r="CL94" s="47" t="str">
        <f t="shared" si="524"/>
        <v/>
      </c>
      <c r="CM94" s="701"/>
      <c r="CN94" s="783" t="s">
        <v>2620</v>
      </c>
      <c r="CO94" s="778" t="str">
        <f t="shared" si="525"/>
        <v/>
      </c>
      <c r="CP94" s="778" t="str">
        <f t="shared" si="526"/>
        <v/>
      </c>
      <c r="CQ94" s="778" t="str">
        <f t="shared" si="527"/>
        <v/>
      </c>
      <c r="CR94" s="741"/>
      <c r="CS94" s="783" t="s">
        <v>2630</v>
      </c>
      <c r="CT94" s="665">
        <f t="shared" si="528"/>
        <v>4.3240740740740691E-2</v>
      </c>
      <c r="CU94" s="667">
        <f t="shared" si="529"/>
        <v>5.5208333333333082E-3</v>
      </c>
      <c r="CV94" s="665">
        <f t="shared" si="530"/>
        <v>4.8761574074073999E-2</v>
      </c>
      <c r="CW94" s="52">
        <f t="shared" si="531"/>
        <v>19.271948608137041</v>
      </c>
      <c r="CX94" s="52">
        <f t="shared" si="532"/>
        <v>17.089959648706387</v>
      </c>
      <c r="CY94" s="58"/>
      <c r="CZ94" s="121">
        <f t="shared" si="533"/>
        <v>17.635852308808854</v>
      </c>
      <c r="DA94" s="428">
        <f t="shared" si="534"/>
        <v>18.627826753545417</v>
      </c>
      <c r="DB94" s="61">
        <f t="shared" si="535"/>
        <v>0.12078703703703703</v>
      </c>
      <c r="DC94" s="61">
        <f t="shared" si="536"/>
        <v>0.1275810185185185</v>
      </c>
      <c r="DD94" s="6"/>
      <c r="DE94" s="123">
        <v>60</v>
      </c>
      <c r="DF94" s="64">
        <f t="shared" si="539"/>
        <v>2.8988888888888891</v>
      </c>
      <c r="DG94" s="64">
        <f t="shared" si="539"/>
        <v>3.0619444444444444</v>
      </c>
      <c r="DH94" s="16">
        <f t="shared" si="543"/>
        <v>185</v>
      </c>
      <c r="DI94" s="16">
        <f t="shared" si="537"/>
        <v>-17.783333333333335</v>
      </c>
      <c r="DJ94" s="65">
        <f t="shared" si="540"/>
        <v>227.21666666666667</v>
      </c>
      <c r="DK94" s="65">
        <f t="shared" si="538"/>
        <v>227.21666666666667</v>
      </c>
      <c r="DL94" s="65">
        <f t="shared" si="544"/>
        <v>227.21666666666667</v>
      </c>
      <c r="DM94" s="65">
        <f t="shared" si="545"/>
        <v>227.21666666666667</v>
      </c>
      <c r="DN94" s="65">
        <f t="shared" si="546"/>
        <v>227.21666666666667</v>
      </c>
      <c r="DO94" s="65">
        <f t="shared" si="547"/>
        <v>227.21666666666667</v>
      </c>
      <c r="DP94" s="65">
        <f t="shared" si="548"/>
        <v>227.21666666666667</v>
      </c>
      <c r="DQ94" s="65">
        <f t="shared" si="549"/>
        <v>227.21666666666667</v>
      </c>
      <c r="DR94" s="134">
        <f t="shared" si="541"/>
        <v>227.21666666666667</v>
      </c>
      <c r="DS94" s="704"/>
    </row>
    <row r="95" spans="1:123" s="713" customFormat="1">
      <c r="A95" s="212">
        <f t="shared" si="542"/>
        <v>5</v>
      </c>
      <c r="B95" s="80">
        <v>60</v>
      </c>
      <c r="C95" s="681" t="s">
        <v>2558</v>
      </c>
      <c r="D95" s="114" t="s">
        <v>2559</v>
      </c>
      <c r="E95" s="114" t="s">
        <v>174</v>
      </c>
      <c r="F95" s="681" t="s">
        <v>2320</v>
      </c>
      <c r="G95" s="712"/>
      <c r="H95" s="712"/>
      <c r="I95" s="712"/>
      <c r="J95" s="712"/>
      <c r="K95" s="712"/>
      <c r="L95" s="712"/>
      <c r="M95" s="712"/>
      <c r="N95" s="712"/>
      <c r="O95" s="712"/>
      <c r="P95" s="712"/>
      <c r="Q95" s="712"/>
      <c r="R95" s="712"/>
      <c r="S95" s="712"/>
      <c r="T95" s="712"/>
      <c r="U95" s="712"/>
      <c r="V95" s="712"/>
      <c r="W95" s="712"/>
      <c r="X95" s="712"/>
      <c r="Y95" s="712"/>
      <c r="Z95" s="712"/>
      <c r="AA95" s="712"/>
      <c r="AB95" s="712"/>
      <c r="AC95" s="712"/>
      <c r="AD95" s="712"/>
      <c r="AE95" s="712"/>
      <c r="AF95" s="712"/>
      <c r="AG95" s="712"/>
      <c r="AH95" s="712"/>
      <c r="AI95" s="712"/>
      <c r="AJ95" s="712"/>
      <c r="AK95" s="712"/>
      <c r="AL95" s="712"/>
      <c r="AM95" s="712"/>
      <c r="AN95" s="712"/>
      <c r="AO95" s="712"/>
      <c r="AP95" s="712"/>
      <c r="AQ95" s="712"/>
      <c r="AR95" s="712"/>
      <c r="AS95" s="712"/>
      <c r="AT95" s="712"/>
      <c r="AU95" s="712"/>
      <c r="AV95" s="712"/>
      <c r="AW95" s="712"/>
      <c r="AX95" s="712"/>
      <c r="AY95" s="712"/>
      <c r="AZ95" s="712"/>
      <c r="BA95" s="712"/>
      <c r="BB95" s="712"/>
      <c r="BC95" s="46">
        <v>0.4375</v>
      </c>
      <c r="BD95" s="47" t="str">
        <f t="shared" si="498"/>
        <v/>
      </c>
      <c r="BE95" s="47" t="str">
        <f t="shared" si="499"/>
        <v/>
      </c>
      <c r="BF95" s="47" t="str">
        <f t="shared" si="500"/>
        <v/>
      </c>
      <c r="BG95" s="701"/>
      <c r="BH95" s="771" t="s">
        <v>2575</v>
      </c>
      <c r="BI95" s="687" t="str">
        <f t="shared" si="501"/>
        <v/>
      </c>
      <c r="BJ95" s="687" t="str">
        <f t="shared" si="502"/>
        <v/>
      </c>
      <c r="BK95" s="687" t="str">
        <f t="shared" si="503"/>
        <v/>
      </c>
      <c r="BL95" s="790"/>
      <c r="BM95" s="771" t="s">
        <v>2587</v>
      </c>
      <c r="BN95" s="55">
        <f t="shared" si="504"/>
        <v>3.7268518518518479E-2</v>
      </c>
      <c r="BO95" s="241">
        <f t="shared" si="505"/>
        <v>1.0300925925926019E-2</v>
      </c>
      <c r="BP95" s="55">
        <f t="shared" si="506"/>
        <v>4.7569444444444497E-2</v>
      </c>
      <c r="BQ95" s="52">
        <f t="shared" si="507"/>
        <v>22.36024844720497</v>
      </c>
      <c r="BR95" s="52">
        <f t="shared" si="508"/>
        <v>17.518248175182482</v>
      </c>
      <c r="BS95" s="106">
        <f t="shared" si="509"/>
        <v>0.50590277777777781</v>
      </c>
      <c r="BT95" s="47" t="str">
        <f t="shared" si="510"/>
        <v/>
      </c>
      <c r="BU95" s="47" t="str">
        <f t="shared" si="511"/>
        <v/>
      </c>
      <c r="BV95" s="47" t="str">
        <f t="shared" si="512"/>
        <v/>
      </c>
      <c r="BW95" s="701"/>
      <c r="BX95" s="783" t="s">
        <v>2599</v>
      </c>
      <c r="BY95" s="778" t="str">
        <f t="shared" si="513"/>
        <v/>
      </c>
      <c r="BZ95" s="778" t="str">
        <f t="shared" si="514"/>
        <v/>
      </c>
      <c r="CA95" s="778" t="str">
        <f t="shared" si="515"/>
        <v/>
      </c>
      <c r="CB95" s="741"/>
      <c r="CC95" s="783" t="s">
        <v>2610</v>
      </c>
      <c r="CD95" s="665">
        <f t="shared" si="516"/>
        <v>3.5405092592592502E-2</v>
      </c>
      <c r="CE95" s="667">
        <f t="shared" si="517"/>
        <v>1.1932870370370496E-2</v>
      </c>
      <c r="CF95" s="665">
        <f t="shared" si="518"/>
        <v>4.7337962962962998E-2</v>
      </c>
      <c r="CG95" s="52">
        <f t="shared" si="519"/>
        <v>23.537103628636807</v>
      </c>
      <c r="CH95" s="52">
        <f t="shared" si="520"/>
        <v>17.603911980440099</v>
      </c>
      <c r="CI95" s="108">
        <f t="shared" si="521"/>
        <v>0.57407407407407418</v>
      </c>
      <c r="CJ95" s="47" t="str">
        <f t="shared" si="522"/>
        <v/>
      </c>
      <c r="CK95" s="47" t="str">
        <f t="shared" si="523"/>
        <v/>
      </c>
      <c r="CL95" s="47" t="str">
        <f t="shared" si="524"/>
        <v/>
      </c>
      <c r="CM95" s="701"/>
      <c r="CN95" s="783" t="s">
        <v>2621</v>
      </c>
      <c r="CO95" s="778" t="str">
        <f t="shared" si="525"/>
        <v/>
      </c>
      <c r="CP95" s="778" t="str">
        <f t="shared" si="526"/>
        <v/>
      </c>
      <c r="CQ95" s="778" t="str">
        <f t="shared" si="527"/>
        <v/>
      </c>
      <c r="CR95" s="741"/>
      <c r="CS95" s="783" t="s">
        <v>2631</v>
      </c>
      <c r="CT95" s="665">
        <f t="shared" si="528"/>
        <v>3.8136574074074003E-2</v>
      </c>
      <c r="CU95" s="667">
        <f t="shared" si="529"/>
        <v>5.8449074074073959E-3</v>
      </c>
      <c r="CV95" s="665">
        <f t="shared" si="530"/>
        <v>4.3981481481481399E-2</v>
      </c>
      <c r="CW95" s="52">
        <f t="shared" si="531"/>
        <v>21.851289833080425</v>
      </c>
      <c r="CX95" s="52">
        <f t="shared" si="532"/>
        <v>18.94736842105263</v>
      </c>
      <c r="CY95" s="58"/>
      <c r="CZ95" s="121">
        <f t="shared" si="533"/>
        <v>18.330975954738328</v>
      </c>
      <c r="DA95" s="428">
        <f t="shared" si="534"/>
        <v>20.304992688531438</v>
      </c>
      <c r="DB95" s="61">
        <f t="shared" si="535"/>
        <v>0.11081018518518498</v>
      </c>
      <c r="DC95" s="61">
        <f t="shared" si="536"/>
        <v>0.12274305555555548</v>
      </c>
      <c r="DD95" s="6"/>
      <c r="DE95" s="123">
        <v>60</v>
      </c>
      <c r="DF95" s="64">
        <f t="shared" si="539"/>
        <v>2.6594444444444445</v>
      </c>
      <c r="DG95" s="64">
        <f t="shared" si="539"/>
        <v>2.9458333333333337</v>
      </c>
      <c r="DH95" s="16">
        <f t="shared" si="543"/>
        <v>180</v>
      </c>
      <c r="DI95" s="16">
        <f t="shared" si="537"/>
        <v>-18.233333333333334</v>
      </c>
      <c r="DJ95" s="65">
        <f t="shared" si="540"/>
        <v>221.76666666666665</v>
      </c>
      <c r="DK95" s="65">
        <f t="shared" si="538"/>
        <v>221.76666666666665</v>
      </c>
      <c r="DL95" s="65">
        <f t="shared" si="544"/>
        <v>221.76666666666665</v>
      </c>
      <c r="DM95" s="65">
        <f t="shared" si="545"/>
        <v>221.76666666666665</v>
      </c>
      <c r="DN95" s="65">
        <f t="shared" si="546"/>
        <v>221.76666666666665</v>
      </c>
      <c r="DO95" s="65">
        <f t="shared" si="547"/>
        <v>221.76666666666665</v>
      </c>
      <c r="DP95" s="65">
        <f t="shared" si="548"/>
        <v>221.76666666666665</v>
      </c>
      <c r="DQ95" s="65">
        <f t="shared" si="549"/>
        <v>221.76666666666665</v>
      </c>
      <c r="DR95" s="134">
        <f t="shared" si="541"/>
        <v>221.76666666666665</v>
      </c>
    </row>
    <row r="96" spans="1:123" s="705" customFormat="1">
      <c r="A96" s="212">
        <f t="shared" si="542"/>
        <v>6</v>
      </c>
      <c r="B96" s="80">
        <v>60</v>
      </c>
      <c r="C96" s="4" t="s">
        <v>2560</v>
      </c>
      <c r="D96" s="537" t="s">
        <v>154</v>
      </c>
      <c r="E96" s="537" t="s">
        <v>2561</v>
      </c>
      <c r="F96" s="4" t="s">
        <v>2320</v>
      </c>
      <c r="G96" s="712"/>
      <c r="H96" s="712"/>
      <c r="I96" s="712"/>
      <c r="J96" s="712"/>
      <c r="K96" s="712"/>
      <c r="L96" s="712"/>
      <c r="M96" s="712"/>
      <c r="N96" s="712"/>
      <c r="O96" s="712"/>
      <c r="P96" s="712"/>
      <c r="Q96" s="712"/>
      <c r="R96" s="712"/>
      <c r="S96" s="712"/>
      <c r="T96" s="712"/>
      <c r="U96" s="712"/>
      <c r="V96" s="712"/>
      <c r="W96" s="712"/>
      <c r="X96" s="712"/>
      <c r="Y96" s="712"/>
      <c r="Z96" s="712"/>
      <c r="AA96" s="712"/>
      <c r="AB96" s="712"/>
      <c r="AC96" s="712"/>
      <c r="AD96" s="712"/>
      <c r="AE96" s="712"/>
      <c r="AF96" s="712"/>
      <c r="AG96" s="712"/>
      <c r="AH96" s="712"/>
      <c r="AI96" s="712"/>
      <c r="AJ96" s="712"/>
      <c r="AK96" s="712"/>
      <c r="AL96" s="712"/>
      <c r="AM96" s="712"/>
      <c r="AN96" s="712"/>
      <c r="AO96" s="712"/>
      <c r="AP96" s="712"/>
      <c r="AQ96" s="712"/>
      <c r="AR96" s="712"/>
      <c r="AS96" s="712"/>
      <c r="AT96" s="712"/>
      <c r="AU96" s="712"/>
      <c r="AV96" s="712"/>
      <c r="AW96" s="712"/>
      <c r="AX96" s="712"/>
      <c r="AY96" s="712"/>
      <c r="AZ96" s="712"/>
      <c r="BA96" s="712"/>
      <c r="BB96" s="712"/>
      <c r="BC96" s="46">
        <v>0.4375</v>
      </c>
      <c r="BD96" s="47" t="str">
        <f t="shared" si="498"/>
        <v/>
      </c>
      <c r="BE96" s="47" t="str">
        <f t="shared" si="499"/>
        <v/>
      </c>
      <c r="BF96" s="47" t="str">
        <f t="shared" si="500"/>
        <v/>
      </c>
      <c r="BG96" s="701"/>
      <c r="BH96" s="771" t="s">
        <v>2576</v>
      </c>
      <c r="BI96" s="687" t="str">
        <f t="shared" si="501"/>
        <v/>
      </c>
      <c r="BJ96" s="687" t="str">
        <f t="shared" si="502"/>
        <v/>
      </c>
      <c r="BK96" s="687" t="str">
        <f t="shared" si="503"/>
        <v/>
      </c>
      <c r="BL96" s="790"/>
      <c r="BM96" s="771" t="s">
        <v>2588</v>
      </c>
      <c r="BN96" s="55">
        <f t="shared" si="504"/>
        <v>3.6446759259259276E-2</v>
      </c>
      <c r="BO96" s="241">
        <f t="shared" si="505"/>
        <v>4.8148148148147718E-3</v>
      </c>
      <c r="BP96" s="55">
        <f t="shared" si="506"/>
        <v>4.1261574074074048E-2</v>
      </c>
      <c r="BQ96" s="52">
        <f t="shared" si="507"/>
        <v>22.864401397268974</v>
      </c>
      <c r="BR96" s="52">
        <f t="shared" si="508"/>
        <v>20.196353436185134</v>
      </c>
      <c r="BS96" s="106">
        <f t="shared" si="509"/>
        <v>0.49959490740740736</v>
      </c>
      <c r="BT96" s="47" t="str">
        <f t="shared" si="510"/>
        <v/>
      </c>
      <c r="BU96" s="47" t="str">
        <f t="shared" si="511"/>
        <v/>
      </c>
      <c r="BV96" s="47" t="str">
        <f t="shared" si="512"/>
        <v/>
      </c>
      <c r="BW96" s="701"/>
      <c r="BX96" s="783" t="s">
        <v>2600</v>
      </c>
      <c r="BY96" s="778" t="str">
        <f t="shared" si="513"/>
        <v/>
      </c>
      <c r="BZ96" s="778" t="str">
        <f t="shared" si="514"/>
        <v/>
      </c>
      <c r="CA96" s="778" t="str">
        <f t="shared" si="515"/>
        <v/>
      </c>
      <c r="CB96" s="741"/>
      <c r="CC96" s="783" t="s">
        <v>2611</v>
      </c>
      <c r="CD96" s="665">
        <f t="shared" si="516"/>
        <v>5.4918981481481499E-2</v>
      </c>
      <c r="CE96" s="667">
        <f t="shared" si="517"/>
        <v>4.5717592592593448E-3</v>
      </c>
      <c r="CF96" s="665">
        <f t="shared" si="518"/>
        <v>5.9490740740740844E-2</v>
      </c>
      <c r="CG96" s="52">
        <f t="shared" si="519"/>
        <v>15.173867228661749</v>
      </c>
      <c r="CH96" s="52">
        <f t="shared" si="520"/>
        <v>14.007782101167315</v>
      </c>
      <c r="CI96" s="108">
        <f t="shared" si="521"/>
        <v>0.57991898148148158</v>
      </c>
      <c r="CJ96" s="47" t="str">
        <f t="shared" si="522"/>
        <v/>
      </c>
      <c r="CK96" s="47" t="str">
        <f t="shared" si="523"/>
        <v/>
      </c>
      <c r="CL96" s="47" t="str">
        <f t="shared" si="524"/>
        <v/>
      </c>
      <c r="CM96" s="701"/>
      <c r="CN96" s="783" t="s">
        <v>2622</v>
      </c>
      <c r="CO96" s="778" t="str">
        <f t="shared" si="525"/>
        <v/>
      </c>
      <c r="CP96" s="778" t="str">
        <f t="shared" si="526"/>
        <v/>
      </c>
      <c r="CQ96" s="778" t="str">
        <f t="shared" si="527"/>
        <v/>
      </c>
      <c r="CR96" s="741"/>
      <c r="CS96" s="783" t="s">
        <v>2632</v>
      </c>
      <c r="CT96" s="665">
        <f t="shared" si="528"/>
        <v>4.4548611111110969E-2</v>
      </c>
      <c r="CU96" s="667">
        <f t="shared" si="529"/>
        <v>4.3055555555555625E-3</v>
      </c>
      <c r="CV96" s="665">
        <f t="shared" si="530"/>
        <v>4.8854166666666532E-2</v>
      </c>
      <c r="CW96" s="52">
        <f t="shared" si="531"/>
        <v>18.706157443491819</v>
      </c>
      <c r="CX96" s="52">
        <f t="shared" si="532"/>
        <v>17.057569296375267</v>
      </c>
      <c r="CY96" s="58"/>
      <c r="CZ96" s="121">
        <f t="shared" si="533"/>
        <v>16.015818091942659</v>
      </c>
      <c r="DA96" s="428">
        <f t="shared" si="534"/>
        <v>16.554543132078685</v>
      </c>
      <c r="DB96" s="61">
        <f t="shared" si="535"/>
        <v>0.13591435185185174</v>
      </c>
      <c r="DC96" s="61">
        <f t="shared" si="536"/>
        <v>0.14048611111111109</v>
      </c>
      <c r="DD96" s="6"/>
      <c r="DE96" s="123">
        <v>60</v>
      </c>
      <c r="DF96" s="64">
        <f t="shared" si="539"/>
        <v>3.2619444444444445</v>
      </c>
      <c r="DG96" s="64">
        <f t="shared" si="539"/>
        <v>3.3716666666666666</v>
      </c>
      <c r="DH96" s="16">
        <f t="shared" si="543"/>
        <v>175</v>
      </c>
      <c r="DI96" s="16">
        <f t="shared" si="537"/>
        <v>-33.666666666666664</v>
      </c>
      <c r="DJ96" s="65">
        <f t="shared" si="540"/>
        <v>201.33333333333334</v>
      </c>
      <c r="DK96" s="65">
        <f t="shared" si="538"/>
        <v>201.33333333333334</v>
      </c>
      <c r="DL96" s="65">
        <f t="shared" si="544"/>
        <v>201.33333333333334</v>
      </c>
      <c r="DM96" s="65">
        <f t="shared" si="545"/>
        <v>201.33333333333334</v>
      </c>
      <c r="DN96" s="65">
        <f t="shared" si="546"/>
        <v>201.33333333333334</v>
      </c>
      <c r="DO96" s="65">
        <f t="shared" si="547"/>
        <v>201.33333333333334</v>
      </c>
      <c r="DP96" s="65">
        <f t="shared" si="548"/>
        <v>201.33333333333334</v>
      </c>
      <c r="DQ96" s="65">
        <f t="shared" si="549"/>
        <v>201.33333333333334</v>
      </c>
      <c r="DR96" s="134">
        <f t="shared" si="541"/>
        <v>201.33333333333334</v>
      </c>
      <c r="DS96" s="704"/>
    </row>
    <row r="97" spans="1:123" s="705" customFormat="1">
      <c r="A97" s="212">
        <f t="shared" si="542"/>
        <v>7</v>
      </c>
      <c r="B97" s="80">
        <v>60</v>
      </c>
      <c r="C97" s="681" t="s">
        <v>2490</v>
      </c>
      <c r="D97" s="114" t="s">
        <v>2562</v>
      </c>
      <c r="E97" s="114" t="s">
        <v>414</v>
      </c>
      <c r="F97" s="681" t="s">
        <v>2320</v>
      </c>
      <c r="G97" s="682"/>
      <c r="H97" s="682"/>
      <c r="I97" s="682"/>
      <c r="J97" s="682"/>
      <c r="K97" s="682"/>
      <c r="L97" s="682"/>
      <c r="M97" s="682"/>
      <c r="N97" s="682"/>
      <c r="O97" s="682"/>
      <c r="P97" s="682"/>
      <c r="Q97" s="682"/>
      <c r="R97" s="682"/>
      <c r="S97" s="682"/>
      <c r="T97" s="682"/>
      <c r="U97" s="682"/>
      <c r="V97" s="682"/>
      <c r="W97" s="682"/>
      <c r="X97" s="682"/>
      <c r="Y97" s="682"/>
      <c r="Z97" s="682"/>
      <c r="AA97" s="682"/>
      <c r="AB97" s="682"/>
      <c r="AC97" s="682"/>
      <c r="AD97" s="682"/>
      <c r="AE97" s="682"/>
      <c r="AF97" s="682"/>
      <c r="AG97" s="682"/>
      <c r="AH97" s="682"/>
      <c r="AI97" s="682"/>
      <c r="AJ97" s="682"/>
      <c r="AK97" s="682"/>
      <c r="AL97" s="682"/>
      <c r="AM97" s="682"/>
      <c r="AN97" s="682"/>
      <c r="AO97" s="682"/>
      <c r="AP97" s="682"/>
      <c r="AQ97" s="682"/>
      <c r="AR97" s="682"/>
      <c r="AS97" s="682"/>
      <c r="AT97" s="682"/>
      <c r="AU97" s="682"/>
      <c r="AV97" s="682"/>
      <c r="AW97" s="682"/>
      <c r="AX97" s="682"/>
      <c r="AY97" s="682"/>
      <c r="AZ97" s="682"/>
      <c r="BA97" s="682"/>
      <c r="BB97" s="682"/>
      <c r="BC97" s="46">
        <v>0.4375</v>
      </c>
      <c r="BD97" s="47" t="str">
        <f t="shared" si="498"/>
        <v/>
      </c>
      <c r="BE97" s="47" t="str">
        <f t="shared" si="499"/>
        <v/>
      </c>
      <c r="BF97" s="47" t="str">
        <f t="shared" si="500"/>
        <v/>
      </c>
      <c r="BG97" s="701"/>
      <c r="BH97" s="771" t="s">
        <v>2577</v>
      </c>
      <c r="BI97" s="687" t="str">
        <f t="shared" si="501"/>
        <v/>
      </c>
      <c r="BJ97" s="687" t="str">
        <f t="shared" si="502"/>
        <v/>
      </c>
      <c r="BK97" s="687" t="str">
        <f t="shared" si="503"/>
        <v/>
      </c>
      <c r="BL97" s="790"/>
      <c r="BM97" s="771" t="s">
        <v>2589</v>
      </c>
      <c r="BN97" s="55">
        <f t="shared" si="504"/>
        <v>3.9189814814814816E-2</v>
      </c>
      <c r="BO97" s="241">
        <f t="shared" si="505"/>
        <v>1.3182870370370359E-2</v>
      </c>
      <c r="BP97" s="55">
        <f t="shared" si="506"/>
        <v>5.2372685185185175E-2</v>
      </c>
      <c r="BQ97" s="52">
        <f t="shared" si="507"/>
        <v>21.264028352037801</v>
      </c>
      <c r="BR97" s="52">
        <f t="shared" si="508"/>
        <v>15.911602209944752</v>
      </c>
      <c r="BS97" s="106">
        <f t="shared" si="509"/>
        <v>0.51070601851851849</v>
      </c>
      <c r="BT97" s="47" t="str">
        <f t="shared" si="510"/>
        <v/>
      </c>
      <c r="BU97" s="47" t="str">
        <f t="shared" si="511"/>
        <v/>
      </c>
      <c r="BV97" s="47" t="str">
        <f t="shared" si="512"/>
        <v/>
      </c>
      <c r="BW97" s="701"/>
      <c r="BX97" s="783" t="s">
        <v>2601</v>
      </c>
      <c r="BY97" s="778" t="str">
        <f t="shared" si="513"/>
        <v/>
      </c>
      <c r="BZ97" s="778" t="str">
        <f t="shared" si="514"/>
        <v/>
      </c>
      <c r="CA97" s="778" t="str">
        <f t="shared" si="515"/>
        <v/>
      </c>
      <c r="CB97" s="741"/>
      <c r="CC97" s="783" t="s">
        <v>2612</v>
      </c>
      <c r="CD97" s="665">
        <f t="shared" si="516"/>
        <v>4.4456018518518547E-2</v>
      </c>
      <c r="CE97" s="667">
        <f t="shared" si="517"/>
        <v>1.1620370370370336E-2</v>
      </c>
      <c r="CF97" s="665">
        <f t="shared" si="518"/>
        <v>5.6076388888888884E-2</v>
      </c>
      <c r="CG97" s="52">
        <f t="shared" si="519"/>
        <v>18.745118458734705</v>
      </c>
      <c r="CH97" s="52">
        <f t="shared" si="520"/>
        <v>14.860681114551085</v>
      </c>
      <c r="CI97" s="108">
        <f t="shared" si="521"/>
        <v>0.58761574074074074</v>
      </c>
      <c r="CJ97" s="47" t="str">
        <f t="shared" si="522"/>
        <v/>
      </c>
      <c r="CK97" s="47" t="str">
        <f t="shared" si="523"/>
        <v/>
      </c>
      <c r="CL97" s="47" t="str">
        <f t="shared" si="524"/>
        <v/>
      </c>
      <c r="CM97" s="701"/>
      <c r="CN97" s="783" t="s">
        <v>2623</v>
      </c>
      <c r="CO97" s="778" t="str">
        <f t="shared" si="525"/>
        <v/>
      </c>
      <c r="CP97" s="778" t="str">
        <f t="shared" si="526"/>
        <v/>
      </c>
      <c r="CQ97" s="778" t="str">
        <f t="shared" si="527"/>
        <v/>
      </c>
      <c r="CR97" s="741"/>
      <c r="CS97" s="783" t="s">
        <v>2633</v>
      </c>
      <c r="CT97" s="665">
        <f t="shared" si="528"/>
        <v>4.2233796296296311E-2</v>
      </c>
      <c r="CU97" s="667">
        <f t="shared" si="529"/>
        <v>8.402777777777759E-3</v>
      </c>
      <c r="CV97" s="665">
        <f t="shared" si="530"/>
        <v>5.063657407407407E-2</v>
      </c>
      <c r="CW97" s="52">
        <f t="shared" si="531"/>
        <v>19.731433269388877</v>
      </c>
      <c r="CX97" s="52">
        <f t="shared" si="532"/>
        <v>16.457142857142859</v>
      </c>
      <c r="CY97" s="58"/>
      <c r="CZ97" s="121">
        <f t="shared" si="533"/>
        <v>16.363636363636363</v>
      </c>
      <c r="DA97" s="428">
        <f t="shared" si="534"/>
        <v>17.8742184626701</v>
      </c>
      <c r="DB97" s="61">
        <f t="shared" si="535"/>
        <v>0.12587962962962967</v>
      </c>
      <c r="DC97" s="61">
        <f t="shared" si="536"/>
        <v>0.13750000000000001</v>
      </c>
      <c r="DD97" s="6"/>
      <c r="DE97" s="123">
        <v>60</v>
      </c>
      <c r="DF97" s="64">
        <f t="shared" si="539"/>
        <v>3.0211111111111109</v>
      </c>
      <c r="DG97" s="64">
        <f t="shared" si="539"/>
        <v>3.3</v>
      </c>
      <c r="DH97" s="16">
        <f t="shared" si="543"/>
        <v>170</v>
      </c>
      <c r="DI97" s="16">
        <f t="shared" si="537"/>
        <v>-47.31666666666667</v>
      </c>
      <c r="DJ97" s="65">
        <f t="shared" si="540"/>
        <v>182.68333333333334</v>
      </c>
      <c r="DK97" s="65">
        <f t="shared" si="538"/>
        <v>182.68333333333334</v>
      </c>
      <c r="DL97" s="65">
        <f t="shared" si="544"/>
        <v>182.68333333333334</v>
      </c>
      <c r="DM97" s="65">
        <f t="shared" si="545"/>
        <v>182.68333333333334</v>
      </c>
      <c r="DN97" s="65">
        <f t="shared" si="546"/>
        <v>182.68333333333334</v>
      </c>
      <c r="DO97" s="65">
        <f t="shared" si="547"/>
        <v>182.68333333333334</v>
      </c>
      <c r="DP97" s="65">
        <f t="shared" si="548"/>
        <v>182.68333333333334</v>
      </c>
      <c r="DQ97" s="65">
        <f t="shared" si="549"/>
        <v>182.68333333333334</v>
      </c>
      <c r="DR97" s="134">
        <f t="shared" si="541"/>
        <v>182.68333333333342</v>
      </c>
      <c r="DS97" s="704"/>
    </row>
    <row r="98" spans="1:123" s="705" customFormat="1">
      <c r="A98" s="212">
        <f t="shared" si="542"/>
        <v>8</v>
      </c>
      <c r="B98" s="80">
        <v>60</v>
      </c>
      <c r="C98" s="681" t="s">
        <v>2563</v>
      </c>
      <c r="D98" s="114" t="s">
        <v>1420</v>
      </c>
      <c r="E98" s="114" t="s">
        <v>1421</v>
      </c>
      <c r="F98" s="784" t="s">
        <v>2320</v>
      </c>
      <c r="G98" s="682"/>
      <c r="H98" s="682"/>
      <c r="I98" s="682"/>
      <c r="J98" s="682"/>
      <c r="K98" s="682"/>
      <c r="L98" s="682"/>
      <c r="M98" s="682"/>
      <c r="N98" s="682"/>
      <c r="O98" s="682"/>
      <c r="P98" s="682"/>
      <c r="Q98" s="682"/>
      <c r="R98" s="682"/>
      <c r="S98" s="682"/>
      <c r="T98" s="682"/>
      <c r="U98" s="682"/>
      <c r="V98" s="682"/>
      <c r="W98" s="682"/>
      <c r="X98" s="682"/>
      <c r="Y98" s="682"/>
      <c r="Z98" s="682"/>
      <c r="AA98" s="682"/>
      <c r="AB98" s="682"/>
      <c r="AC98" s="682"/>
      <c r="AD98" s="682"/>
      <c r="AE98" s="682"/>
      <c r="AF98" s="682"/>
      <c r="AG98" s="682"/>
      <c r="AH98" s="682"/>
      <c r="AI98" s="682"/>
      <c r="AJ98" s="682"/>
      <c r="AK98" s="682"/>
      <c r="AL98" s="682"/>
      <c r="AM98" s="682"/>
      <c r="AN98" s="682"/>
      <c r="AO98" s="682"/>
      <c r="AP98" s="682"/>
      <c r="AQ98" s="682"/>
      <c r="AR98" s="682"/>
      <c r="AS98" s="682"/>
      <c r="AT98" s="682"/>
      <c r="AU98" s="682"/>
      <c r="AV98" s="682"/>
      <c r="AW98" s="682"/>
      <c r="AX98" s="682"/>
      <c r="AY98" s="682"/>
      <c r="AZ98" s="682"/>
      <c r="BA98" s="682"/>
      <c r="BB98" s="682"/>
      <c r="BC98" s="46">
        <v>0.4375</v>
      </c>
      <c r="BD98" s="47" t="str">
        <f t="shared" si="498"/>
        <v/>
      </c>
      <c r="BE98" s="47" t="str">
        <f t="shared" si="499"/>
        <v/>
      </c>
      <c r="BF98" s="47" t="str">
        <f t="shared" si="500"/>
        <v/>
      </c>
      <c r="BG98" s="701"/>
      <c r="BH98" s="772" t="s">
        <v>2578</v>
      </c>
      <c r="BI98" s="687" t="str">
        <f t="shared" si="501"/>
        <v/>
      </c>
      <c r="BJ98" s="687" t="str">
        <f t="shared" si="502"/>
        <v/>
      </c>
      <c r="BK98" s="687" t="str">
        <f t="shared" si="503"/>
        <v/>
      </c>
      <c r="BL98" s="790"/>
      <c r="BM98" s="772" t="s">
        <v>2590</v>
      </c>
      <c r="BN98" s="55">
        <f t="shared" si="504"/>
        <v>4.4884259259259263E-2</v>
      </c>
      <c r="BO98" s="241">
        <f t="shared" si="505"/>
        <v>5.243055555555598E-3</v>
      </c>
      <c r="BP98" s="55">
        <f t="shared" si="506"/>
        <v>5.0127314814814861E-2</v>
      </c>
      <c r="BQ98" s="52">
        <f t="shared" si="507"/>
        <v>18.5662712738525</v>
      </c>
      <c r="BR98" s="52">
        <f t="shared" si="508"/>
        <v>16.624336181020549</v>
      </c>
      <c r="BS98" s="106">
        <f t="shared" si="509"/>
        <v>0.50846064814814818</v>
      </c>
      <c r="BT98" s="47" t="str">
        <f t="shared" si="510"/>
        <v/>
      </c>
      <c r="BU98" s="47" t="str">
        <f t="shared" si="511"/>
        <v/>
      </c>
      <c r="BV98" s="47" t="str">
        <f t="shared" si="512"/>
        <v/>
      </c>
      <c r="BW98" s="701"/>
      <c r="BX98" s="785" t="s">
        <v>2602</v>
      </c>
      <c r="BY98" s="778" t="str">
        <f t="shared" si="513"/>
        <v/>
      </c>
      <c r="BZ98" s="778" t="str">
        <f t="shared" si="514"/>
        <v/>
      </c>
      <c r="CA98" s="778" t="str">
        <f t="shared" si="515"/>
        <v/>
      </c>
      <c r="CB98" s="741"/>
      <c r="CC98" s="785" t="s">
        <v>2613</v>
      </c>
      <c r="CD98" s="665">
        <f t="shared" si="516"/>
        <v>4.9351851851851758E-2</v>
      </c>
      <c r="CE98" s="667">
        <f t="shared" si="517"/>
        <v>9.4328703703704386E-3</v>
      </c>
      <c r="CF98" s="665">
        <f t="shared" si="518"/>
        <v>5.8784722222222197E-2</v>
      </c>
      <c r="CG98" s="52">
        <f t="shared" si="519"/>
        <v>16.885553470919326</v>
      </c>
      <c r="CH98" s="52">
        <f t="shared" si="520"/>
        <v>14.176018901358537</v>
      </c>
      <c r="CI98" s="108">
        <f t="shared" si="521"/>
        <v>0.58807870370370374</v>
      </c>
      <c r="CJ98" s="47" t="str">
        <f t="shared" si="522"/>
        <v/>
      </c>
      <c r="CK98" s="47" t="str">
        <f t="shared" si="523"/>
        <v/>
      </c>
      <c r="CL98" s="47" t="str">
        <f t="shared" si="524"/>
        <v/>
      </c>
      <c r="CM98" s="701"/>
      <c r="CN98" s="785" t="s">
        <v>2624</v>
      </c>
      <c r="CO98" s="778" t="str">
        <f t="shared" si="525"/>
        <v/>
      </c>
      <c r="CP98" s="778" t="str">
        <f t="shared" si="526"/>
        <v/>
      </c>
      <c r="CQ98" s="778" t="str">
        <f t="shared" si="527"/>
        <v/>
      </c>
      <c r="CR98" s="741"/>
      <c r="CS98" s="785" t="s">
        <v>2634</v>
      </c>
      <c r="CT98" s="665">
        <f t="shared" si="528"/>
        <v>4.7071759259259216E-2</v>
      </c>
      <c r="CU98" s="667">
        <f t="shared" si="529"/>
        <v>3.2523148148148051E-3</v>
      </c>
      <c r="CV98" s="665">
        <f t="shared" si="530"/>
        <v>5.0324074074074021E-2</v>
      </c>
      <c r="CW98" s="52">
        <f t="shared" si="531"/>
        <v>17.703466928940248</v>
      </c>
      <c r="CX98" s="52">
        <f t="shared" si="532"/>
        <v>16.559337626494941</v>
      </c>
      <c r="CY98" s="58"/>
      <c r="CZ98" s="121">
        <f t="shared" si="533"/>
        <v>14.926289926289925</v>
      </c>
      <c r="DA98" s="421">
        <f t="shared" si="534"/>
        <v>15.922679990171186</v>
      </c>
      <c r="DB98" s="61">
        <f t="shared" si="535"/>
        <v>0.14130787037037024</v>
      </c>
      <c r="DC98" s="61">
        <f t="shared" si="536"/>
        <v>0.15074074074074068</v>
      </c>
      <c r="DD98" s="6"/>
      <c r="DE98" s="123">
        <v>60</v>
      </c>
      <c r="DF98" s="64">
        <f t="shared" si="539"/>
        <v>3.3913888888888888</v>
      </c>
      <c r="DG98" s="64">
        <f t="shared" si="539"/>
        <v>3.617777777777778</v>
      </c>
      <c r="DH98" s="16">
        <f t="shared" si="543"/>
        <v>165</v>
      </c>
      <c r="DI98" s="16">
        <f t="shared" si="537"/>
        <v>-47.533333333333331</v>
      </c>
      <c r="DJ98" s="65">
        <f t="shared" si="540"/>
        <v>177.46666666666667</v>
      </c>
      <c r="DK98" s="65">
        <f t="shared" si="538"/>
        <v>177.46666666666667</v>
      </c>
      <c r="DL98" s="65">
        <f t="shared" si="544"/>
        <v>177.46666666666667</v>
      </c>
      <c r="DM98" s="65">
        <f t="shared" si="545"/>
        <v>177.46666666666667</v>
      </c>
      <c r="DN98" s="65">
        <f t="shared" si="546"/>
        <v>177.46666666666667</v>
      </c>
      <c r="DO98" s="65">
        <f t="shared" si="547"/>
        <v>177.46666666666667</v>
      </c>
      <c r="DP98" s="65">
        <f t="shared" si="548"/>
        <v>177.46666666666667</v>
      </c>
      <c r="DQ98" s="65">
        <f t="shared" si="549"/>
        <v>177.46666666666667</v>
      </c>
      <c r="DR98" s="134">
        <f t="shared" si="541"/>
        <v>177.46666666666667</v>
      </c>
      <c r="DS98" s="704"/>
    </row>
    <row r="99" spans="1:123" s="713" customFormat="1">
      <c r="A99" s="212">
        <f t="shared" si="542"/>
        <v>9</v>
      </c>
      <c r="B99" s="80">
        <v>60</v>
      </c>
      <c r="C99" s="681" t="s">
        <v>2564</v>
      </c>
      <c r="D99" s="114" t="s">
        <v>1253</v>
      </c>
      <c r="E99" s="114" t="s">
        <v>1254</v>
      </c>
      <c r="F99" s="784" t="s">
        <v>2320</v>
      </c>
      <c r="H99" s="712"/>
      <c r="I99" s="712"/>
      <c r="J99" s="712"/>
      <c r="K99" s="712"/>
      <c r="L99" s="712"/>
      <c r="M99" s="712"/>
      <c r="N99" s="712"/>
      <c r="O99" s="712"/>
      <c r="P99" s="712"/>
      <c r="Q99" s="712"/>
      <c r="R99" s="712"/>
      <c r="S99" s="712"/>
      <c r="T99" s="712"/>
      <c r="U99" s="712"/>
      <c r="V99" s="712"/>
      <c r="W99" s="712"/>
      <c r="X99" s="712"/>
      <c r="Y99" s="712"/>
      <c r="Z99" s="712"/>
      <c r="AA99" s="712"/>
      <c r="AB99" s="712"/>
      <c r="AC99" s="712"/>
      <c r="AD99" s="712"/>
      <c r="AE99" s="712"/>
      <c r="AF99" s="712"/>
      <c r="AG99" s="712"/>
      <c r="AH99" s="712"/>
      <c r="AI99" s="712"/>
      <c r="AJ99" s="712"/>
      <c r="AK99" s="712"/>
      <c r="AL99" s="712"/>
      <c r="AM99" s="712"/>
      <c r="AN99" s="712"/>
      <c r="AO99" s="712"/>
      <c r="AP99" s="712"/>
      <c r="AQ99" s="712"/>
      <c r="AR99" s="712"/>
      <c r="AS99" s="712"/>
      <c r="AT99" s="712"/>
      <c r="AU99" s="712"/>
      <c r="AV99" s="712"/>
      <c r="AW99" s="712"/>
      <c r="AX99" s="712"/>
      <c r="AY99" s="712"/>
      <c r="AZ99" s="712"/>
      <c r="BA99" s="712"/>
      <c r="BB99" s="712"/>
      <c r="BC99" s="46">
        <v>0.4375</v>
      </c>
      <c r="BD99" s="47" t="str">
        <f t="shared" si="498"/>
        <v/>
      </c>
      <c r="BE99" s="47" t="str">
        <f t="shared" si="499"/>
        <v/>
      </c>
      <c r="BF99" s="47" t="str">
        <f t="shared" si="500"/>
        <v/>
      </c>
      <c r="BG99" s="701"/>
      <c r="BH99" s="772" t="s">
        <v>2579</v>
      </c>
      <c r="BI99" s="687" t="str">
        <f t="shared" si="501"/>
        <v/>
      </c>
      <c r="BJ99" s="687" t="str">
        <f t="shared" si="502"/>
        <v/>
      </c>
      <c r="BK99" s="687" t="str">
        <f t="shared" si="503"/>
        <v/>
      </c>
      <c r="BL99" s="790"/>
      <c r="BM99" s="772" t="s">
        <v>2591</v>
      </c>
      <c r="BN99" s="55">
        <f t="shared" si="504"/>
        <v>5.4930555555555538E-2</v>
      </c>
      <c r="BO99" s="241">
        <f t="shared" si="505"/>
        <v>2.3263888888889195E-3</v>
      </c>
      <c r="BP99" s="55">
        <f t="shared" si="506"/>
        <v>5.7256944444444458E-2</v>
      </c>
      <c r="BQ99" s="52">
        <f t="shared" si="507"/>
        <v>15.170670037926675</v>
      </c>
      <c r="BR99" s="52">
        <f t="shared" si="508"/>
        <v>14.554275318374772</v>
      </c>
      <c r="BS99" s="106">
        <f t="shared" si="509"/>
        <v>0.51559027777777777</v>
      </c>
      <c r="BT99" s="47" t="str">
        <f t="shared" si="510"/>
        <v/>
      </c>
      <c r="BU99" s="47" t="str">
        <f t="shared" si="511"/>
        <v/>
      </c>
      <c r="BV99" s="47" t="str">
        <f t="shared" si="512"/>
        <v/>
      </c>
      <c r="BW99" s="701"/>
      <c r="BX99" s="785" t="s">
        <v>2603</v>
      </c>
      <c r="BY99" s="778" t="str">
        <f t="shared" si="513"/>
        <v/>
      </c>
      <c r="BZ99" s="778" t="str">
        <f t="shared" si="514"/>
        <v/>
      </c>
      <c r="CA99" s="778" t="str">
        <f t="shared" si="515"/>
        <v/>
      </c>
      <c r="CB99" s="741"/>
      <c r="CC99" s="785" t="s">
        <v>2614</v>
      </c>
      <c r="CD99" s="665">
        <f t="shared" si="516"/>
        <v>5.3009259259259256E-2</v>
      </c>
      <c r="CE99" s="667">
        <f t="shared" si="517"/>
        <v>3.0555555555555891E-3</v>
      </c>
      <c r="CF99" s="665">
        <f t="shared" si="518"/>
        <v>5.6064814814814845E-2</v>
      </c>
      <c r="CG99" s="52">
        <f t="shared" si="519"/>
        <v>15.72052401746725</v>
      </c>
      <c r="CH99" s="52">
        <f t="shared" si="520"/>
        <v>14.863748967795212</v>
      </c>
      <c r="CI99" s="108">
        <f t="shared" si="521"/>
        <v>0.59248842592592599</v>
      </c>
      <c r="CJ99" s="47" t="str">
        <f t="shared" si="522"/>
        <v/>
      </c>
      <c r="CK99" s="47" t="str">
        <f t="shared" si="523"/>
        <v/>
      </c>
      <c r="CL99" s="47" t="str">
        <f t="shared" si="524"/>
        <v/>
      </c>
      <c r="CM99" s="701"/>
      <c r="CN99" s="785" t="s">
        <v>2625</v>
      </c>
      <c r="CO99" s="778" t="str">
        <f t="shared" si="525"/>
        <v/>
      </c>
      <c r="CP99" s="778" t="str">
        <f t="shared" si="526"/>
        <v/>
      </c>
      <c r="CQ99" s="778" t="str">
        <f t="shared" si="527"/>
        <v/>
      </c>
      <c r="CR99" s="741"/>
      <c r="CS99" s="785" t="s">
        <v>2635</v>
      </c>
      <c r="CT99" s="665">
        <f t="shared" si="528"/>
        <v>4.7083333333333255E-2</v>
      </c>
      <c r="CU99" s="667">
        <f t="shared" si="529"/>
        <v>5.9143518518518512E-3</v>
      </c>
      <c r="CV99" s="665">
        <f t="shared" si="530"/>
        <v>5.2997685185185106E-2</v>
      </c>
      <c r="CW99" s="52">
        <f t="shared" si="531"/>
        <v>17.699115044247787</v>
      </c>
      <c r="CX99" s="52">
        <f t="shared" si="532"/>
        <v>15.723957195894302</v>
      </c>
      <c r="CY99" s="58"/>
      <c r="CZ99" s="121">
        <f t="shared" si="533"/>
        <v>14.233416312783717</v>
      </c>
      <c r="DA99" s="421">
        <f t="shared" si="534"/>
        <v>14.513961475287442</v>
      </c>
      <c r="DB99" s="61">
        <f t="shared" si="535"/>
        <v>0.15502314814814805</v>
      </c>
      <c r="DC99" s="61">
        <f t="shared" si="536"/>
        <v>0.15807870370370364</v>
      </c>
      <c r="DD99" s="6"/>
      <c r="DE99" s="123">
        <v>60</v>
      </c>
      <c r="DF99" s="64">
        <f t="shared" si="539"/>
        <v>3.7205555555555558</v>
      </c>
      <c r="DG99" s="64">
        <f t="shared" si="539"/>
        <v>3.7938888888888886</v>
      </c>
      <c r="DH99" s="16">
        <f t="shared" si="543"/>
        <v>160</v>
      </c>
      <c r="DI99" s="16">
        <f t="shared" si="537"/>
        <v>-57.733333333333334</v>
      </c>
      <c r="DJ99" s="65">
        <f t="shared" si="540"/>
        <v>162.26666666666665</v>
      </c>
      <c r="DK99" s="65">
        <f t="shared" si="538"/>
        <v>162.26666666666665</v>
      </c>
      <c r="DL99" s="65">
        <f t="shared" si="544"/>
        <v>162.26666666666665</v>
      </c>
      <c r="DM99" s="65">
        <f t="shared" si="545"/>
        <v>162.26666666666665</v>
      </c>
      <c r="DN99" s="65">
        <f t="shared" si="546"/>
        <v>162.26666666666665</v>
      </c>
      <c r="DO99" s="65">
        <f t="shared" si="547"/>
        <v>162.26666666666665</v>
      </c>
      <c r="DP99" s="65">
        <f t="shared" si="548"/>
        <v>162.26666666666665</v>
      </c>
      <c r="DQ99" s="65">
        <f t="shared" si="549"/>
        <v>162.26666666666665</v>
      </c>
      <c r="DR99" s="134">
        <f t="shared" si="541"/>
        <v>162.26666666666668</v>
      </c>
    </row>
    <row r="100" spans="1:123" s="713" customFormat="1">
      <c r="A100" s="212">
        <f t="shared" si="542"/>
        <v>10</v>
      </c>
      <c r="B100" s="80">
        <v>60</v>
      </c>
      <c r="C100" s="681" t="s">
        <v>2565</v>
      </c>
      <c r="D100" s="114" t="s">
        <v>1432</v>
      </c>
      <c r="E100" s="114" t="s">
        <v>2566</v>
      </c>
      <c r="F100" s="784" t="s">
        <v>2320</v>
      </c>
      <c r="G100" s="712"/>
      <c r="H100" s="712"/>
      <c r="I100" s="712"/>
      <c r="J100" s="712"/>
      <c r="K100" s="712"/>
      <c r="L100" s="712"/>
      <c r="M100" s="712"/>
      <c r="N100" s="712"/>
      <c r="O100" s="712"/>
      <c r="P100" s="712"/>
      <c r="Q100" s="712"/>
      <c r="R100" s="712"/>
      <c r="S100" s="712"/>
      <c r="T100" s="712"/>
      <c r="U100" s="712"/>
      <c r="V100" s="712"/>
      <c r="W100" s="712"/>
      <c r="X100" s="712"/>
      <c r="Y100" s="712"/>
      <c r="Z100" s="712"/>
      <c r="AA100" s="712"/>
      <c r="AB100" s="712"/>
      <c r="AC100" s="712"/>
      <c r="AD100" s="712"/>
      <c r="AE100" s="712"/>
      <c r="AF100" s="712"/>
      <c r="AG100" s="712"/>
      <c r="AH100" s="712"/>
      <c r="AI100" s="712"/>
      <c r="AJ100" s="712"/>
      <c r="AK100" s="712"/>
      <c r="AL100" s="712"/>
      <c r="AM100" s="712"/>
      <c r="AN100" s="712"/>
      <c r="AO100" s="712"/>
      <c r="AP100" s="712"/>
      <c r="AQ100" s="712"/>
      <c r="AR100" s="712"/>
      <c r="AS100" s="712"/>
      <c r="AT100" s="712"/>
      <c r="AU100" s="712"/>
      <c r="AV100" s="712"/>
      <c r="AW100" s="712"/>
      <c r="AX100" s="712"/>
      <c r="AY100" s="712"/>
      <c r="AZ100" s="712"/>
      <c r="BA100" s="712"/>
      <c r="BB100" s="712"/>
      <c r="BC100" s="46">
        <v>0.4375</v>
      </c>
      <c r="BD100" s="47" t="str">
        <f t="shared" si="498"/>
        <v/>
      </c>
      <c r="BE100" s="47" t="str">
        <f t="shared" si="499"/>
        <v/>
      </c>
      <c r="BF100" s="47" t="str">
        <f t="shared" si="500"/>
        <v/>
      </c>
      <c r="BG100" s="701"/>
      <c r="BH100" s="772" t="s">
        <v>2580</v>
      </c>
      <c r="BI100" s="687" t="str">
        <f t="shared" si="501"/>
        <v/>
      </c>
      <c r="BJ100" s="687" t="str">
        <f t="shared" si="502"/>
        <v/>
      </c>
      <c r="BK100" s="687" t="str">
        <f t="shared" si="503"/>
        <v/>
      </c>
      <c r="BL100" s="790"/>
      <c r="BM100" s="772" t="s">
        <v>2592</v>
      </c>
      <c r="BN100" s="55">
        <f t="shared" si="504"/>
        <v>5.4942129629629577E-2</v>
      </c>
      <c r="BO100" s="241">
        <f t="shared" si="505"/>
        <v>2.3726851851852415E-3</v>
      </c>
      <c r="BP100" s="55">
        <f t="shared" si="506"/>
        <v>5.7314814814814818E-2</v>
      </c>
      <c r="BQ100" s="52">
        <f t="shared" si="507"/>
        <v>15.167474194227932</v>
      </c>
      <c r="BR100" s="52">
        <f t="shared" si="508"/>
        <v>14.539579967689821</v>
      </c>
      <c r="BS100" s="106">
        <f t="shared" si="509"/>
        <v>0.51564814814814819</v>
      </c>
      <c r="BT100" s="47" t="str">
        <f t="shared" si="510"/>
        <v/>
      </c>
      <c r="BU100" s="47" t="str">
        <f t="shared" si="511"/>
        <v/>
      </c>
      <c r="BV100" s="47" t="str">
        <f t="shared" si="512"/>
        <v/>
      </c>
      <c r="BW100" s="701"/>
      <c r="BX100" s="785" t="s">
        <v>2604</v>
      </c>
      <c r="BY100" s="778" t="str">
        <f t="shared" si="513"/>
        <v/>
      </c>
      <c r="BZ100" s="778" t="str">
        <f t="shared" si="514"/>
        <v/>
      </c>
      <c r="CA100" s="778" t="str">
        <f t="shared" si="515"/>
        <v/>
      </c>
      <c r="CB100" s="741"/>
      <c r="CC100" s="785" t="s">
        <v>2615</v>
      </c>
      <c r="CD100" s="665">
        <f t="shared" si="516"/>
        <v>5.2962962962962878E-2</v>
      </c>
      <c r="CE100" s="667">
        <f t="shared" si="517"/>
        <v>3.1250000000000444E-3</v>
      </c>
      <c r="CF100" s="665">
        <f t="shared" si="518"/>
        <v>5.6087962962962923E-2</v>
      </c>
      <c r="CG100" s="52">
        <f t="shared" si="519"/>
        <v>15.734265734265735</v>
      </c>
      <c r="CH100" s="52">
        <f t="shared" si="520"/>
        <v>14.857614527445316</v>
      </c>
      <c r="CI100" s="108">
        <f t="shared" si="521"/>
        <v>0.59256944444444448</v>
      </c>
      <c r="CJ100" s="47" t="str">
        <f t="shared" si="522"/>
        <v/>
      </c>
      <c r="CK100" s="47" t="str">
        <f t="shared" si="523"/>
        <v/>
      </c>
      <c r="CL100" s="47" t="str">
        <f t="shared" si="524"/>
        <v/>
      </c>
      <c r="CM100" s="701"/>
      <c r="CN100" s="785" t="s">
        <v>2626</v>
      </c>
      <c r="CO100" s="778" t="str">
        <f t="shared" si="525"/>
        <v/>
      </c>
      <c r="CP100" s="778" t="str">
        <f t="shared" si="526"/>
        <v/>
      </c>
      <c r="CQ100" s="778" t="str">
        <f t="shared" si="527"/>
        <v/>
      </c>
      <c r="CR100" s="741"/>
      <c r="CS100" s="785" t="s">
        <v>2636</v>
      </c>
      <c r="CT100" s="665">
        <f t="shared" si="528"/>
        <v>4.7048611111111138E-2</v>
      </c>
      <c r="CU100" s="667">
        <f t="shared" si="529"/>
        <v>5.9606481481481177E-3</v>
      </c>
      <c r="CV100" s="665">
        <f t="shared" si="530"/>
        <v>5.3009259259259256E-2</v>
      </c>
      <c r="CW100" s="52">
        <f t="shared" si="531"/>
        <v>17.712177121771219</v>
      </c>
      <c r="CX100" s="52">
        <f t="shared" si="532"/>
        <v>15.72052401746725</v>
      </c>
      <c r="CY100" s="58"/>
      <c r="CZ100" s="121">
        <f t="shared" si="533"/>
        <v>14.233416312783717</v>
      </c>
      <c r="DA100" s="421">
        <f t="shared" si="534"/>
        <v>14.520466089034956</v>
      </c>
      <c r="DB100" s="61">
        <f t="shared" si="535"/>
        <v>0.15495370370370359</v>
      </c>
      <c r="DC100" s="61">
        <f t="shared" si="536"/>
        <v>0.15807870370370364</v>
      </c>
      <c r="DD100" s="6"/>
      <c r="DE100" s="123">
        <v>60</v>
      </c>
      <c r="DF100" s="64">
        <f t="shared" si="539"/>
        <v>3.7188888888888889</v>
      </c>
      <c r="DG100" s="64">
        <f t="shared" si="539"/>
        <v>3.7938888888888886</v>
      </c>
      <c r="DH100" s="16">
        <f t="shared" si="543"/>
        <v>155</v>
      </c>
      <c r="DI100" s="16">
        <f t="shared" si="537"/>
        <v>-57.866666666666667</v>
      </c>
      <c r="DJ100" s="65">
        <f t="shared" si="540"/>
        <v>157.13333333333333</v>
      </c>
      <c r="DK100" s="65">
        <f t="shared" si="538"/>
        <v>157.13333333333333</v>
      </c>
      <c r="DL100" s="65">
        <f t="shared" si="544"/>
        <v>157.13333333333333</v>
      </c>
      <c r="DM100" s="65">
        <f t="shared" si="545"/>
        <v>157.13333333333333</v>
      </c>
      <c r="DN100" s="65">
        <f t="shared" si="546"/>
        <v>157.13333333333333</v>
      </c>
      <c r="DO100" s="65">
        <f t="shared" si="547"/>
        <v>157.13333333333333</v>
      </c>
      <c r="DP100" s="65">
        <f t="shared" si="548"/>
        <v>157.13333333333333</v>
      </c>
      <c r="DQ100" s="65">
        <f t="shared" si="549"/>
        <v>157.13333333333333</v>
      </c>
      <c r="DR100" s="134">
        <f t="shared" si="541"/>
        <v>157.13333333333333</v>
      </c>
    </row>
    <row r="101" spans="1:123" s="705" customFormat="1">
      <c r="A101" s="212">
        <f t="shared" si="542"/>
        <v>11</v>
      </c>
      <c r="B101" s="80">
        <v>60</v>
      </c>
      <c r="C101" s="681" t="s">
        <v>2567</v>
      </c>
      <c r="D101" s="114" t="s">
        <v>329</v>
      </c>
      <c r="E101" s="114" t="s">
        <v>330</v>
      </c>
      <c r="F101" s="784" t="s">
        <v>2320</v>
      </c>
      <c r="G101" s="712"/>
      <c r="H101" s="712"/>
      <c r="I101" s="712"/>
      <c r="J101" s="712"/>
      <c r="K101" s="712"/>
      <c r="L101" s="712"/>
      <c r="M101" s="712"/>
      <c r="N101" s="712"/>
      <c r="O101" s="712"/>
      <c r="P101" s="712"/>
      <c r="Q101" s="712"/>
      <c r="R101" s="712"/>
      <c r="S101" s="712"/>
      <c r="T101" s="712"/>
      <c r="U101" s="712"/>
      <c r="V101" s="712"/>
      <c r="W101" s="712"/>
      <c r="X101" s="712"/>
      <c r="Y101" s="712"/>
      <c r="Z101" s="712"/>
      <c r="AA101" s="712"/>
      <c r="AB101" s="712"/>
      <c r="AC101" s="712"/>
      <c r="AD101" s="712"/>
      <c r="AE101" s="712"/>
      <c r="AF101" s="712"/>
      <c r="AG101" s="712"/>
      <c r="AH101" s="712"/>
      <c r="AI101" s="712"/>
      <c r="AJ101" s="712"/>
      <c r="AK101" s="712"/>
      <c r="AL101" s="712"/>
      <c r="AM101" s="712"/>
      <c r="AN101" s="712"/>
      <c r="AO101" s="712"/>
      <c r="AP101" s="712"/>
      <c r="AQ101" s="712"/>
      <c r="AR101" s="712"/>
      <c r="AS101" s="712"/>
      <c r="AT101" s="712"/>
      <c r="AU101" s="712"/>
      <c r="AV101" s="712"/>
      <c r="AW101" s="712"/>
      <c r="AX101" s="712"/>
      <c r="AY101" s="712"/>
      <c r="AZ101" s="712"/>
      <c r="BA101" s="712"/>
      <c r="BB101" s="712"/>
      <c r="BC101" s="46">
        <v>0.4375</v>
      </c>
      <c r="BD101" s="47" t="str">
        <f t="shared" si="498"/>
        <v/>
      </c>
      <c r="BE101" s="47" t="str">
        <f t="shared" si="499"/>
        <v/>
      </c>
      <c r="BF101" s="47" t="str">
        <f t="shared" si="500"/>
        <v/>
      </c>
      <c r="BG101" s="701"/>
      <c r="BH101" s="772" t="s">
        <v>2581</v>
      </c>
      <c r="BI101" s="687" t="str">
        <f t="shared" si="501"/>
        <v/>
      </c>
      <c r="BJ101" s="687" t="str">
        <f t="shared" si="502"/>
        <v/>
      </c>
      <c r="BK101" s="687" t="str">
        <f t="shared" si="503"/>
        <v/>
      </c>
      <c r="BL101" s="790"/>
      <c r="BM101" s="772" t="s">
        <v>2593</v>
      </c>
      <c r="BN101" s="55">
        <f t="shared" si="504"/>
        <v>4.2407407407407394E-2</v>
      </c>
      <c r="BO101" s="241">
        <f t="shared" si="505"/>
        <v>3.6574074074074425E-3</v>
      </c>
      <c r="BP101" s="55">
        <f t="shared" si="506"/>
        <v>4.6064814814814836E-2</v>
      </c>
      <c r="BQ101" s="52">
        <f t="shared" si="507"/>
        <v>19.650655021834062</v>
      </c>
      <c r="BR101" s="52">
        <f t="shared" si="508"/>
        <v>18.090452261306531</v>
      </c>
      <c r="BS101" s="106">
        <f t="shared" si="509"/>
        <v>0.50439814814814821</v>
      </c>
      <c r="BT101" s="47" t="str">
        <f t="shared" si="510"/>
        <v/>
      </c>
      <c r="BU101" s="47" t="str">
        <f t="shared" si="511"/>
        <v/>
      </c>
      <c r="BV101" s="47" t="str">
        <f t="shared" si="512"/>
        <v/>
      </c>
      <c r="BW101" s="701"/>
      <c r="BX101" s="785" t="s">
        <v>2605</v>
      </c>
      <c r="BY101" s="778" t="str">
        <f t="shared" si="513"/>
        <v/>
      </c>
      <c r="BZ101" s="778" t="str">
        <f t="shared" si="514"/>
        <v/>
      </c>
      <c r="CA101" s="778" t="str">
        <f t="shared" si="515"/>
        <v/>
      </c>
      <c r="CB101" s="741"/>
      <c r="CC101" s="785" t="s">
        <v>2616</v>
      </c>
      <c r="CD101" s="665">
        <f t="shared" si="516"/>
        <v>5.2534722222222108E-2</v>
      </c>
      <c r="CE101" s="667">
        <f t="shared" si="517"/>
        <v>5.7291666666667851E-3</v>
      </c>
      <c r="CF101" s="665">
        <f t="shared" si="518"/>
        <v>5.8263888888888893E-2</v>
      </c>
      <c r="CG101" s="52">
        <f t="shared" si="519"/>
        <v>15.862524785194978</v>
      </c>
      <c r="CH101" s="52">
        <f t="shared" si="520"/>
        <v>14.30274135876043</v>
      </c>
      <c r="CI101" s="108">
        <f t="shared" si="521"/>
        <v>0.58349537037037047</v>
      </c>
      <c r="CJ101" s="47" t="str">
        <f t="shared" si="522"/>
        <v/>
      </c>
      <c r="CK101" s="47" t="str">
        <f t="shared" si="523"/>
        <v/>
      </c>
      <c r="CL101" s="47" t="str">
        <f t="shared" si="524"/>
        <v/>
      </c>
      <c r="CM101" s="701"/>
      <c r="CN101" s="785" t="s">
        <v>2627</v>
      </c>
      <c r="CO101" s="778" t="str">
        <f t="shared" si="525"/>
        <v/>
      </c>
      <c r="CP101" s="778" t="str">
        <f t="shared" si="526"/>
        <v/>
      </c>
      <c r="CQ101" s="778" t="str">
        <f t="shared" si="527"/>
        <v/>
      </c>
      <c r="CR101" s="741"/>
      <c r="CS101" s="785" t="s">
        <v>2637</v>
      </c>
      <c r="CT101" s="665">
        <f t="shared" si="528"/>
        <v>6.4988425925925797E-2</v>
      </c>
      <c r="CU101" s="667">
        <f t="shared" si="529"/>
        <v>4.861111111111871E-4</v>
      </c>
      <c r="CV101" s="665">
        <f t="shared" si="530"/>
        <v>6.5474537037036984E-2</v>
      </c>
      <c r="CW101" s="52">
        <f t="shared" si="531"/>
        <v>12.822796081923419</v>
      </c>
      <c r="CX101" s="52">
        <f t="shared" si="532"/>
        <v>12.727594131164928</v>
      </c>
      <c r="CY101" s="58"/>
      <c r="CZ101" s="121">
        <f t="shared" si="533"/>
        <v>13.582058268706769</v>
      </c>
      <c r="DA101" s="421">
        <f t="shared" si="534"/>
        <v>14.068606165870603</v>
      </c>
      <c r="DB101" s="61">
        <f t="shared" si="535"/>
        <v>0.1599305555555553</v>
      </c>
      <c r="DC101" s="61">
        <f t="shared" si="536"/>
        <v>0.16565972222222208</v>
      </c>
      <c r="DD101" s="6"/>
      <c r="DE101" s="123">
        <v>60</v>
      </c>
      <c r="DF101" s="64">
        <f t="shared" si="539"/>
        <v>3.8383333333333334</v>
      </c>
      <c r="DG101" s="64">
        <f t="shared" si="539"/>
        <v>3.9758333333333336</v>
      </c>
      <c r="DH101" s="16">
        <f t="shared" si="543"/>
        <v>150</v>
      </c>
      <c r="DI101" s="16">
        <f t="shared" si="537"/>
        <v>-62.75</v>
      </c>
      <c r="DJ101" s="65">
        <f t="shared" si="540"/>
        <v>147.25</v>
      </c>
      <c r="DK101" s="65">
        <f t="shared" si="538"/>
        <v>147.25</v>
      </c>
      <c r="DL101" s="65">
        <f t="shared" si="544"/>
        <v>147.25</v>
      </c>
      <c r="DM101" s="65">
        <f t="shared" si="545"/>
        <v>147.25</v>
      </c>
      <c r="DN101" s="65">
        <f t="shared" si="546"/>
        <v>147.25</v>
      </c>
      <c r="DO101" s="65">
        <f t="shared" si="547"/>
        <v>147.25</v>
      </c>
      <c r="DP101" s="65">
        <f t="shared" si="548"/>
        <v>147.25</v>
      </c>
      <c r="DQ101" s="65">
        <f t="shared" si="549"/>
        <v>147.25</v>
      </c>
      <c r="DR101" s="134">
        <f t="shared" si="541"/>
        <v>147.25</v>
      </c>
      <c r="DS101" s="704"/>
    </row>
    <row r="102" spans="1:123" s="705" customFormat="1">
      <c r="A102" s="212">
        <f t="shared" si="542"/>
        <v>12</v>
      </c>
      <c r="B102" s="80">
        <v>60</v>
      </c>
      <c r="C102" s="372" t="s">
        <v>2568</v>
      </c>
      <c r="D102" s="375" t="s">
        <v>57</v>
      </c>
      <c r="E102" s="375" t="s">
        <v>2569</v>
      </c>
      <c r="F102" s="372" t="s">
        <v>2359</v>
      </c>
      <c r="G102" s="712"/>
      <c r="H102" s="712"/>
      <c r="I102" s="712"/>
      <c r="J102" s="712"/>
      <c r="K102" s="712"/>
      <c r="L102" s="712"/>
      <c r="M102" s="712"/>
      <c r="N102" s="712"/>
      <c r="O102" s="712"/>
      <c r="P102" s="712"/>
      <c r="Q102" s="712"/>
      <c r="R102" s="712"/>
      <c r="S102" s="712"/>
      <c r="T102" s="712"/>
      <c r="U102" s="712"/>
      <c r="V102" s="712"/>
      <c r="W102" s="712"/>
      <c r="X102" s="712"/>
      <c r="Y102" s="712"/>
      <c r="Z102" s="712"/>
      <c r="AA102" s="712"/>
      <c r="AB102" s="712"/>
      <c r="AC102" s="712"/>
      <c r="AD102" s="712"/>
      <c r="AE102" s="712"/>
      <c r="AF102" s="712"/>
      <c r="AG102" s="712"/>
      <c r="AH102" s="712"/>
      <c r="AI102" s="712"/>
      <c r="AJ102" s="712"/>
      <c r="AK102" s="712"/>
      <c r="AL102" s="712"/>
      <c r="AM102" s="712"/>
      <c r="AN102" s="712"/>
      <c r="AO102" s="712"/>
      <c r="AP102" s="712"/>
      <c r="AQ102" s="712"/>
      <c r="AR102" s="712"/>
      <c r="AS102" s="712"/>
      <c r="AT102" s="712"/>
      <c r="AU102" s="712"/>
      <c r="AV102" s="712"/>
      <c r="AW102" s="712"/>
      <c r="AX102" s="712"/>
      <c r="AY102" s="712"/>
      <c r="AZ102" s="712"/>
      <c r="BA102" s="712"/>
      <c r="BB102" s="712"/>
      <c r="BC102" s="46">
        <v>0.4375</v>
      </c>
      <c r="BD102" s="47" t="str">
        <f t="shared" si="498"/>
        <v/>
      </c>
      <c r="BE102" s="47" t="str">
        <f t="shared" si="499"/>
        <v/>
      </c>
      <c r="BF102" s="47" t="str">
        <f t="shared" si="500"/>
        <v/>
      </c>
      <c r="BG102" s="701"/>
      <c r="BH102" s="777" t="s">
        <v>2582</v>
      </c>
      <c r="BI102" s="687" t="str">
        <f t="shared" si="501"/>
        <v/>
      </c>
      <c r="BJ102" s="687" t="str">
        <f t="shared" si="502"/>
        <v/>
      </c>
      <c r="BK102" s="687" t="str">
        <f t="shared" si="503"/>
        <v/>
      </c>
      <c r="BL102" s="790"/>
      <c r="BM102" s="777" t="s">
        <v>2594</v>
      </c>
      <c r="BN102" s="55">
        <f t="shared" si="504"/>
        <v>0.11902777777777784</v>
      </c>
      <c r="BO102" s="241">
        <f t="shared" si="505"/>
        <v>4.6874999999999556E-3</v>
      </c>
      <c r="BP102" s="55">
        <f t="shared" si="506"/>
        <v>0.1237152777777778</v>
      </c>
      <c r="BQ102" s="52">
        <f t="shared" si="507"/>
        <v>7.0011668611435232</v>
      </c>
      <c r="BR102" s="52">
        <f t="shared" si="508"/>
        <v>6.7358967162503509</v>
      </c>
      <c r="BS102" s="106">
        <f t="shared" si="509"/>
        <v>0.58204861111111117</v>
      </c>
      <c r="BT102" s="47" t="str">
        <f t="shared" si="510"/>
        <v/>
      </c>
      <c r="BU102" s="47" t="str">
        <f t="shared" si="511"/>
        <v/>
      </c>
      <c r="BV102" s="47" t="str">
        <f t="shared" si="512"/>
        <v/>
      </c>
      <c r="BW102" s="701"/>
      <c r="BX102" s="788" t="s">
        <v>2606</v>
      </c>
      <c r="BY102" s="778" t="str">
        <f t="shared" si="513"/>
        <v/>
      </c>
      <c r="BZ102" s="778" t="str">
        <f t="shared" si="514"/>
        <v/>
      </c>
      <c r="CA102" s="778" t="str">
        <f t="shared" si="515"/>
        <v/>
      </c>
      <c r="CB102" s="741"/>
      <c r="CC102" s="788" t="s">
        <v>2617</v>
      </c>
      <c r="CD102" s="665">
        <f t="shared" si="516"/>
        <v>5.5509259259259203E-2</v>
      </c>
      <c r="CE102" s="667">
        <f t="shared" si="517"/>
        <v>6.1111111111110672E-3</v>
      </c>
      <c r="CF102" s="665">
        <f t="shared" si="518"/>
        <v>6.162037037037027E-2</v>
      </c>
      <c r="CG102" s="52">
        <f t="shared" si="519"/>
        <v>15.012510425354462</v>
      </c>
      <c r="CH102" s="52">
        <f t="shared" si="520"/>
        <v>13.5236664162284</v>
      </c>
      <c r="CI102" s="108">
        <f t="shared" si="521"/>
        <v>0.66450231481481481</v>
      </c>
      <c r="CJ102" s="47" t="str">
        <f t="shared" si="522"/>
        <v/>
      </c>
      <c r="CK102" s="47" t="str">
        <f t="shared" si="523"/>
        <v/>
      </c>
      <c r="CL102" s="47" t="str">
        <f t="shared" si="524"/>
        <v/>
      </c>
      <c r="CM102" s="701"/>
      <c r="CN102" s="686"/>
      <c r="CO102" s="778"/>
      <c r="CP102" s="778"/>
      <c r="CQ102" s="778"/>
      <c r="CR102" s="741"/>
      <c r="CS102" s="686"/>
      <c r="CT102" s="665"/>
      <c r="CU102" s="667"/>
      <c r="CV102" s="665"/>
      <c r="CW102" s="52"/>
      <c r="CX102" s="52"/>
      <c r="CY102" s="58"/>
      <c r="CZ102" s="121"/>
      <c r="DA102" s="428"/>
      <c r="DB102" s="61"/>
      <c r="DC102" s="61"/>
      <c r="DD102" s="6"/>
      <c r="DE102" s="123"/>
      <c r="DF102" s="64"/>
      <c r="DG102" s="64"/>
      <c r="DH102" s="16"/>
      <c r="DI102" s="16"/>
      <c r="DJ102" s="65"/>
      <c r="DK102" s="65"/>
      <c r="DL102" s="65"/>
      <c r="DM102" s="65"/>
      <c r="DN102" s="65"/>
      <c r="DO102" s="65"/>
      <c r="DP102" s="65"/>
      <c r="DQ102" s="65"/>
      <c r="DR102" s="134"/>
      <c r="DS102" s="704"/>
    </row>
    <row r="103" spans="1:123" s="705" customFormat="1">
      <c r="A103" s="212">
        <f t="shared" si="542"/>
        <v>13</v>
      </c>
      <c r="B103" s="80">
        <v>60</v>
      </c>
      <c r="C103" s="372" t="s">
        <v>2570</v>
      </c>
      <c r="D103" s="375" t="s">
        <v>215</v>
      </c>
      <c r="E103" s="375" t="s">
        <v>70</v>
      </c>
      <c r="F103" s="372" t="s">
        <v>49</v>
      </c>
      <c r="G103" s="682"/>
      <c r="H103" s="682"/>
      <c r="I103" s="682"/>
      <c r="J103" s="682"/>
      <c r="K103" s="682"/>
      <c r="L103" s="682"/>
      <c r="M103" s="682"/>
      <c r="N103" s="682"/>
      <c r="O103" s="682"/>
      <c r="P103" s="682"/>
      <c r="Q103" s="682"/>
      <c r="R103" s="682"/>
      <c r="S103" s="682"/>
      <c r="T103" s="682"/>
      <c r="U103" s="682"/>
      <c r="V103" s="682"/>
      <c r="W103" s="682"/>
      <c r="X103" s="682"/>
      <c r="Y103" s="682"/>
      <c r="Z103" s="682"/>
      <c r="AA103" s="682"/>
      <c r="AB103" s="682"/>
      <c r="AC103" s="682"/>
      <c r="AD103" s="682"/>
      <c r="AE103" s="682"/>
      <c r="AF103" s="682"/>
      <c r="AG103" s="682"/>
      <c r="AH103" s="682"/>
      <c r="AI103" s="682"/>
      <c r="AJ103" s="682"/>
      <c r="AK103" s="682"/>
      <c r="AL103" s="682"/>
      <c r="AM103" s="682"/>
      <c r="AN103" s="682"/>
      <c r="AO103" s="682"/>
      <c r="AP103" s="682"/>
      <c r="AQ103" s="682"/>
      <c r="AR103" s="682"/>
      <c r="AS103" s="682"/>
      <c r="AT103" s="682"/>
      <c r="AU103" s="682"/>
      <c r="AV103" s="682"/>
      <c r="AW103" s="682"/>
      <c r="AX103" s="682"/>
      <c r="AY103" s="682"/>
      <c r="AZ103" s="682"/>
      <c r="BA103" s="682"/>
      <c r="BB103" s="682"/>
      <c r="BC103" s="46">
        <v>0.4375</v>
      </c>
      <c r="BD103" s="47" t="str">
        <f t="shared" si="498"/>
        <v/>
      </c>
      <c r="BE103" s="47" t="str">
        <f t="shared" si="499"/>
        <v/>
      </c>
      <c r="BF103" s="47" t="str">
        <f t="shared" si="500"/>
        <v/>
      </c>
      <c r="BG103" s="701"/>
      <c r="BH103" s="775">
        <v>0.47579861111111116</v>
      </c>
      <c r="BI103" s="687" t="str">
        <f t="shared" si="501"/>
        <v/>
      </c>
      <c r="BJ103" s="687" t="str">
        <f t="shared" si="502"/>
        <v/>
      </c>
      <c r="BK103" s="687" t="str">
        <f t="shared" si="503"/>
        <v/>
      </c>
      <c r="BL103" s="790"/>
      <c r="BM103" s="777" t="s">
        <v>2595</v>
      </c>
      <c r="BN103" s="55">
        <f t="shared" si="504"/>
        <v>3.8298611111111158E-2</v>
      </c>
      <c r="BO103" s="241">
        <f t="shared" si="505"/>
        <v>3.1365740740739723E-3</v>
      </c>
      <c r="BP103" s="55">
        <f t="shared" si="506"/>
        <v>4.143518518518513E-2</v>
      </c>
      <c r="BQ103" s="52">
        <f t="shared" si="507"/>
        <v>21.758839528558479</v>
      </c>
      <c r="BR103" s="52">
        <f t="shared" si="508"/>
        <v>20.11173184357542</v>
      </c>
      <c r="BS103" s="106">
        <f t="shared" si="509"/>
        <v>0.49976851851851845</v>
      </c>
      <c r="BT103" s="47" t="str">
        <f t="shared" si="510"/>
        <v/>
      </c>
      <c r="BU103" s="47" t="str">
        <f t="shared" si="511"/>
        <v/>
      </c>
      <c r="BV103" s="47" t="str">
        <f t="shared" si="512"/>
        <v/>
      </c>
      <c r="BW103" s="701"/>
      <c r="BX103" s="795"/>
      <c r="BY103" s="778" t="str">
        <f t="shared" si="513"/>
        <v/>
      </c>
      <c r="BZ103" s="778" t="str">
        <f t="shared" si="514"/>
        <v/>
      </c>
      <c r="CA103" s="778" t="str">
        <f t="shared" si="515"/>
        <v/>
      </c>
      <c r="CB103" s="741"/>
      <c r="CC103" s="795"/>
      <c r="CD103" s="665"/>
      <c r="CE103" s="667"/>
      <c r="CF103" s="665"/>
      <c r="CG103" s="52" t="e">
        <f t="shared" si="519"/>
        <v>#DIV/0!</v>
      </c>
      <c r="CH103" s="52"/>
      <c r="CI103" s="108"/>
      <c r="CJ103" s="47" t="str">
        <f t="shared" si="522"/>
        <v/>
      </c>
      <c r="CK103" s="47" t="str">
        <f t="shared" si="523"/>
        <v/>
      </c>
      <c r="CL103" s="47" t="str">
        <f t="shared" si="524"/>
        <v/>
      </c>
      <c r="CM103" s="701"/>
      <c r="CN103" s="119"/>
      <c r="CO103" s="47"/>
      <c r="CP103" s="47"/>
      <c r="CQ103" s="47"/>
      <c r="CR103" s="701"/>
      <c r="CS103" s="119"/>
      <c r="CT103" s="665"/>
      <c r="CU103" s="667"/>
      <c r="CV103" s="665"/>
      <c r="CW103" s="52"/>
      <c r="CX103" s="52"/>
      <c r="CY103" s="58"/>
      <c r="CZ103" s="121"/>
      <c r="DA103" s="428"/>
      <c r="DB103" s="61"/>
      <c r="DC103" s="61"/>
      <c r="DD103" s="6"/>
      <c r="DE103" s="123"/>
      <c r="DF103" s="64"/>
      <c r="DG103" s="64"/>
      <c r="DH103" s="16"/>
      <c r="DI103" s="16"/>
      <c r="DJ103" s="65"/>
      <c r="DK103" s="65"/>
      <c r="DL103" s="65"/>
      <c r="DM103" s="65"/>
      <c r="DN103" s="65"/>
      <c r="DO103" s="65"/>
      <c r="DP103" s="65"/>
      <c r="DQ103" s="65"/>
      <c r="DR103" s="134"/>
      <c r="DS103" s="704"/>
    </row>
    <row r="104" spans="1:123" s="694" customFormat="1">
      <c r="A104" s="163"/>
      <c r="B104" s="163">
        <v>60</v>
      </c>
      <c r="C104" s="563" t="s">
        <v>71</v>
      </c>
      <c r="D104" s="523"/>
      <c r="E104" s="523"/>
      <c r="F104" s="524"/>
      <c r="G104" s="728"/>
      <c r="H104" s="728"/>
      <c r="I104" s="728"/>
      <c r="J104" s="728"/>
      <c r="K104" s="728"/>
      <c r="L104" s="728"/>
      <c r="M104" s="728"/>
      <c r="N104" s="728"/>
      <c r="O104" s="728"/>
      <c r="P104" s="728"/>
      <c r="Q104" s="728"/>
      <c r="R104" s="728"/>
      <c r="S104" s="728"/>
      <c r="T104" s="728"/>
      <c r="U104" s="728"/>
      <c r="V104" s="728"/>
      <c r="W104" s="728"/>
      <c r="X104" s="728"/>
      <c r="Y104" s="728"/>
      <c r="Z104" s="728"/>
      <c r="AA104" s="728"/>
      <c r="AB104" s="728"/>
      <c r="AC104" s="728"/>
      <c r="AD104" s="728"/>
      <c r="AE104" s="728"/>
      <c r="AF104" s="728"/>
      <c r="AG104" s="728"/>
      <c r="AH104" s="728"/>
      <c r="AI104" s="728"/>
      <c r="AJ104" s="728"/>
      <c r="AK104" s="728"/>
      <c r="AL104" s="728"/>
      <c r="AM104" s="728"/>
      <c r="AN104" s="728"/>
      <c r="AO104" s="728"/>
      <c r="AP104" s="728"/>
      <c r="AQ104" s="728"/>
      <c r="AR104" s="728"/>
      <c r="AS104" s="728"/>
      <c r="AT104" s="728"/>
      <c r="AU104" s="728"/>
      <c r="AV104" s="728"/>
      <c r="AW104" s="728"/>
      <c r="AX104" s="728"/>
      <c r="AY104" s="728"/>
      <c r="AZ104" s="728"/>
      <c r="BA104" s="728"/>
      <c r="BB104" s="728"/>
      <c r="BC104" s="728"/>
      <c r="BD104" s="728"/>
      <c r="BE104" s="728"/>
      <c r="BF104" s="728"/>
      <c r="BG104" s="728"/>
      <c r="BH104" s="728"/>
      <c r="BI104" s="728"/>
      <c r="BJ104" s="728"/>
      <c r="BK104" s="728"/>
      <c r="BL104" s="729"/>
      <c r="BM104" s="728"/>
      <c r="BN104" s="728"/>
      <c r="BO104" s="728"/>
      <c r="BP104" s="728"/>
      <c r="BQ104" s="728"/>
      <c r="BR104" s="728"/>
      <c r="BS104" s="728"/>
      <c r="BT104" s="728"/>
      <c r="BU104" s="728"/>
      <c r="BV104" s="728"/>
      <c r="BW104" s="728"/>
      <c r="BX104" s="728"/>
      <c r="BY104" s="728"/>
      <c r="BZ104" s="728"/>
      <c r="CA104" s="728"/>
      <c r="CB104" s="728"/>
      <c r="CC104" s="728"/>
      <c r="CD104" s="728"/>
      <c r="CE104" s="728"/>
      <c r="CF104" s="733"/>
      <c r="CG104" s="733"/>
      <c r="CH104" s="733"/>
      <c r="CI104" s="733"/>
      <c r="CJ104" s="733"/>
      <c r="CK104" s="733"/>
      <c r="CL104" s="733"/>
      <c r="CM104" s="733"/>
      <c r="CN104" s="733"/>
      <c r="CO104" s="733"/>
      <c r="CP104" s="733"/>
      <c r="CQ104" s="733"/>
      <c r="CR104" s="733"/>
      <c r="CS104" s="733"/>
      <c r="CT104" s="733"/>
      <c r="CU104" s="730"/>
      <c r="CV104" s="733"/>
      <c r="CW104" s="733"/>
      <c r="CX104" s="733"/>
      <c r="CY104" s="733"/>
      <c r="CZ104" s="734"/>
      <c r="DA104" s="733"/>
      <c r="DB104" s="733"/>
      <c r="DC104" s="173">
        <v>54</v>
      </c>
      <c r="DD104" s="728"/>
      <c r="DE104" s="116" t="s">
        <v>84</v>
      </c>
      <c r="DF104" s="728"/>
      <c r="DG104" s="728"/>
      <c r="DH104" s="728"/>
      <c r="DI104" s="728"/>
      <c r="DJ104" s="728"/>
      <c r="DK104" s="728"/>
      <c r="DL104" s="728"/>
      <c r="DM104" s="728"/>
      <c r="DN104" s="728"/>
      <c r="DO104" s="728"/>
      <c r="DP104" s="728"/>
      <c r="DQ104" s="728"/>
      <c r="DR104" s="732"/>
      <c r="DS104" s="693"/>
    </row>
    <row r="105" spans="1:123" s="705" customFormat="1">
      <c r="A105" s="212">
        <v>1</v>
      </c>
      <c r="B105" s="80">
        <v>60</v>
      </c>
      <c r="C105" s="681" t="s">
        <v>2638</v>
      </c>
      <c r="D105" s="114" t="s">
        <v>2639</v>
      </c>
      <c r="E105" s="114" t="s">
        <v>2640</v>
      </c>
      <c r="F105" s="681" t="s">
        <v>2320</v>
      </c>
      <c r="G105" s="712"/>
      <c r="H105" s="712"/>
      <c r="I105" s="712"/>
      <c r="J105" s="712"/>
      <c r="K105" s="712"/>
      <c r="L105" s="712"/>
      <c r="M105" s="712"/>
      <c r="N105" s="712"/>
      <c r="O105" s="712"/>
      <c r="P105" s="712"/>
      <c r="Q105" s="712"/>
      <c r="R105" s="712"/>
      <c r="S105" s="712"/>
      <c r="T105" s="712"/>
      <c r="U105" s="712"/>
      <c r="V105" s="712"/>
      <c r="W105" s="712"/>
      <c r="X105" s="712"/>
      <c r="Y105" s="712"/>
      <c r="Z105" s="712"/>
      <c r="AA105" s="712"/>
      <c r="AB105" s="712"/>
      <c r="AC105" s="712"/>
      <c r="AD105" s="712"/>
      <c r="AE105" s="712"/>
      <c r="AF105" s="712"/>
      <c r="AG105" s="712"/>
      <c r="AH105" s="712"/>
      <c r="AI105" s="712"/>
      <c r="AJ105" s="712"/>
      <c r="AK105" s="712"/>
      <c r="AL105" s="712"/>
      <c r="AM105" s="712"/>
      <c r="AN105" s="712"/>
      <c r="AO105" s="712"/>
      <c r="AP105" s="712"/>
      <c r="AQ105" s="712"/>
      <c r="AR105" s="712"/>
      <c r="AS105" s="712"/>
      <c r="AT105" s="712"/>
      <c r="AU105" s="712"/>
      <c r="AV105" s="712"/>
      <c r="AW105" s="712"/>
      <c r="AX105" s="712"/>
      <c r="AY105" s="712"/>
      <c r="AZ105" s="712"/>
      <c r="BA105" s="712"/>
      <c r="BB105" s="712"/>
      <c r="BC105" s="124">
        <v>0.4375</v>
      </c>
      <c r="BD105" s="47" t="str">
        <f t="shared" ref="BD105:BD109" si="550">LEFT(BG105,2)</f>
        <v/>
      </c>
      <c r="BE105" s="47" t="str">
        <f t="shared" ref="BE105:BE109" si="551">MID(BG105,3,2)</f>
        <v/>
      </c>
      <c r="BF105" s="47" t="str">
        <f t="shared" ref="BF105:BF109" si="552">RIGHT(BG105,2)</f>
        <v/>
      </c>
      <c r="BG105" s="701"/>
      <c r="BH105" s="771" t="s">
        <v>2649</v>
      </c>
      <c r="BI105" s="778" t="str">
        <f t="shared" ref="BI105:BI109" si="553">LEFT(BL105,2)</f>
        <v/>
      </c>
      <c r="BJ105" s="778" t="str">
        <f t="shared" ref="BJ105:BJ109" si="554">MID(BL105,3,2)</f>
        <v/>
      </c>
      <c r="BK105" s="778" t="str">
        <f t="shared" ref="BK105:BK109" si="555">RIGHT(BL105,2)</f>
        <v/>
      </c>
      <c r="BL105" s="790"/>
      <c r="BM105" s="771" t="s">
        <v>2653</v>
      </c>
      <c r="BN105" s="55">
        <f t="shared" ref="BN105:BN109" si="556">BH105-BC105</f>
        <v>3.833333333333333E-2</v>
      </c>
      <c r="BO105" s="241">
        <f t="shared" ref="BO105:BO109" si="557">BM105-BH105</f>
        <v>4.6759259259259167E-3</v>
      </c>
      <c r="BP105" s="55">
        <f t="shared" ref="BP105:BP109" si="558">BM105-BH105+BN105</f>
        <v>4.3009259259259247E-2</v>
      </c>
      <c r="BQ105" s="52">
        <f t="shared" ref="BQ105:BQ109" si="559">$BC$3/(MINUTE(BN105)/60+HOUR(BN105)+SECOND(BN105)/3600)</f>
        <v>21.739130434782609</v>
      </c>
      <c r="BR105" s="52">
        <f t="shared" ref="BR105:BR109" si="560">$BC$3/(MINUTE(BP105)/60+HOUR(BP105)+SECOND(BP105)/3600)</f>
        <v>19.375672766415502</v>
      </c>
      <c r="BS105" s="106">
        <f t="shared" ref="BS105:BS109" si="561">BM105+"00:30"</f>
        <v>0.50134259259259262</v>
      </c>
      <c r="BT105" s="47" t="str">
        <f t="shared" ref="BT105:BT109" si="562">LEFT(BW105,2)</f>
        <v/>
      </c>
      <c r="BU105" s="47" t="str">
        <f t="shared" ref="BU105:BU109" si="563">MID(BW105,3,2)</f>
        <v/>
      </c>
      <c r="BV105" s="47" t="str">
        <f t="shared" ref="BV105:BV109" si="564">RIGHT(BW105,2)</f>
        <v/>
      </c>
      <c r="BW105" s="701"/>
      <c r="BX105" s="783" t="s">
        <v>2658</v>
      </c>
      <c r="BY105" s="778" t="str">
        <f t="shared" ref="BY105:BY109" si="565">LEFT(CB105,2)</f>
        <v/>
      </c>
      <c r="BZ105" s="778" t="str">
        <f t="shared" ref="BZ105:BZ109" si="566">MID(CB105,3,2)</f>
        <v/>
      </c>
      <c r="CA105" s="778" t="str">
        <f t="shared" ref="CA105:CA109" si="567">RIGHT(CB105,2)</f>
        <v/>
      </c>
      <c r="CB105" s="741"/>
      <c r="CC105" s="783" t="s">
        <v>2663</v>
      </c>
      <c r="CD105" s="665">
        <f t="shared" ref="CD105:CD109" si="568">BX105-BS105</f>
        <v>3.935185185185186E-2</v>
      </c>
      <c r="CE105" s="723">
        <f t="shared" ref="CE105:CE109" si="569">CC105-BX105</f>
        <v>6.6666666666665986E-3</v>
      </c>
      <c r="CF105" s="665">
        <f t="shared" ref="CF105:CF109" si="570">CC105-BX105+CD105</f>
        <v>4.6018518518518459E-2</v>
      </c>
      <c r="CG105" s="52">
        <f t="shared" ref="CG105:CG109" si="571">$BS$3/(MINUTE(CD105)/60+HOUR(CD105)+SECOND(CD105)/3600)</f>
        <v>21.176470588235293</v>
      </c>
      <c r="CH105" s="52">
        <f t="shared" ref="CH105:CH109" si="572">$BS$3/(MINUTE(CF105)/60+HOUR(CF105)+SECOND(CF105)/3600)</f>
        <v>18.108651911468812</v>
      </c>
      <c r="CI105" s="108">
        <f t="shared" ref="CI105:CI109" si="573">CC105+"0:30"</f>
        <v>0.56819444444444445</v>
      </c>
      <c r="CJ105" s="47" t="str">
        <f t="shared" ref="CJ105:CJ109" si="574">LEFT(CM105,2)</f>
        <v/>
      </c>
      <c r="CK105" s="47" t="str">
        <f t="shared" ref="CK105:CK109" si="575">MID(CM105,3,2)</f>
        <v/>
      </c>
      <c r="CL105" s="47" t="str">
        <f t="shared" ref="CL105:CL109" si="576">RIGHT(CM105,2)</f>
        <v/>
      </c>
      <c r="CM105" s="701"/>
      <c r="CN105" s="783" t="s">
        <v>2668</v>
      </c>
      <c r="CO105" s="778" t="str">
        <f t="shared" ref="CO105:CO109" si="577">LEFT(CR105,2)</f>
        <v/>
      </c>
      <c r="CP105" s="778" t="str">
        <f t="shared" ref="CP105:CP109" si="578">MID(CR105,3,2)</f>
        <v/>
      </c>
      <c r="CQ105" s="778" t="str">
        <f t="shared" ref="CQ105:CQ109" si="579">RIGHT(CR105,2)</f>
        <v/>
      </c>
      <c r="CR105" s="741"/>
      <c r="CS105" s="783" t="s">
        <v>2673</v>
      </c>
      <c r="CT105" s="665">
        <f t="shared" ref="CT105:CT109" si="580">CN105-CI105</f>
        <v>3.4120370370370412E-2</v>
      </c>
      <c r="CU105" s="667">
        <f t="shared" ref="CU105:CU109" si="581">CS105-CN105</f>
        <v>7.9282407407407218E-3</v>
      </c>
      <c r="CV105" s="665">
        <f t="shared" ref="CV105:CV109" si="582">CS105-CN105+CT105</f>
        <v>4.2048611111111134E-2</v>
      </c>
      <c r="CW105" s="52">
        <f t="shared" ref="CW105:CW109" si="583">$CI$3/(MINUTE(CT105)/60+HOUR(CT105)+SECOND(CT105)/3600)</f>
        <v>24.423337856173678</v>
      </c>
      <c r="CX105" s="52">
        <f t="shared" ref="CX105:CX109" si="584">$CI$3/(MINUTE(CV105)/60+HOUR(CV105)+SECOND(CV105)/3600)</f>
        <v>19.818331957060281</v>
      </c>
      <c r="CY105" s="58"/>
      <c r="CZ105" s="121">
        <f>$DC$104/(MINUTE(DC105)/60+HOUR(DC105)+SECOND(DC105)/3600)</f>
        <v>17.165562913907284</v>
      </c>
      <c r="DA105" s="428">
        <f>$DC$104/(MINUTE(DB105)/60+HOUR(DB105)+SECOND(DB105)/3600)</f>
        <v>20.12422360248447</v>
      </c>
      <c r="DB105" s="61">
        <f t="shared" ref="DB105:DB109" si="585">R105+AH105+AX105+BN105+CD105+CT105</f>
        <v>0.1118055555555556</v>
      </c>
      <c r="DC105" s="61">
        <f t="shared" ref="DC105:DC109" si="586">T105+AJ105+AZ105+BP105+CF105+CV105</f>
        <v>0.13107638888888884</v>
      </c>
      <c r="DD105" s="6"/>
      <c r="DE105" s="63">
        <v>60</v>
      </c>
      <c r="DF105" s="64">
        <f>MINUTE(DB105)/60+HOUR(DB105)+SECOND(DB105)/3600</f>
        <v>2.6833333333333336</v>
      </c>
      <c r="DG105" s="64">
        <f>MINUTE(DC105)/60+HOUR(DC105)+SECOND(DC105)/3600</f>
        <v>3.1458333333333335</v>
      </c>
      <c r="DH105" s="16">
        <v>200</v>
      </c>
      <c r="DI105" s="16">
        <f>-(SECOND(CS105-$CS$105)/60+MINUTE(CS105-$CS$105)+HOUR(CS105-$CS$105)*60)</f>
        <v>0</v>
      </c>
      <c r="DJ105" s="65">
        <f>IF((DE105+DH105+DI105)&lt;DE105,DE105,DE105+DH105+DI105)</f>
        <v>260</v>
      </c>
      <c r="DK105" s="65">
        <f>IF(CN105&gt;$DE$104,0,DJ105)</f>
        <v>260</v>
      </c>
      <c r="DL105" s="65">
        <f>IF((S105&gt;$DN$3),0,DK105)</f>
        <v>260</v>
      </c>
      <c r="DM105" s="65">
        <f>IF((AI105&gt;$DN$3),0,DK105)</f>
        <v>260</v>
      </c>
      <c r="DN105" s="65">
        <f>IF((AY105&gt;$DN$3),0,DK105)</f>
        <v>260</v>
      </c>
      <c r="DO105" s="65">
        <f>IF((BO105&gt;$DM$3),0,DK105)</f>
        <v>260</v>
      </c>
      <c r="DP105" s="65">
        <f>IF((CE105&gt;$DN$3),0,DK105)</f>
        <v>260</v>
      </c>
      <c r="DQ105" s="65">
        <f>IF((CU105&gt;$DM$3),0,DK105)</f>
        <v>260</v>
      </c>
      <c r="DR105" s="134">
        <f>DL105*DM105*DN105*DO105*DP105*DQ105/DL105/DM105/DN105/DP105/DQ105</f>
        <v>260</v>
      </c>
      <c r="DS105" s="704"/>
    </row>
    <row r="106" spans="1:123" s="705" customFormat="1">
      <c r="A106" s="212">
        <f>A105+1</f>
        <v>2</v>
      </c>
      <c r="B106" s="80">
        <v>60</v>
      </c>
      <c r="C106" s="681" t="s">
        <v>2641</v>
      </c>
      <c r="D106" s="114" t="s">
        <v>2642</v>
      </c>
      <c r="E106" s="114" t="s">
        <v>316</v>
      </c>
      <c r="F106" s="681" t="s">
        <v>2320</v>
      </c>
      <c r="G106" s="682"/>
      <c r="H106" s="682"/>
      <c r="I106" s="682"/>
      <c r="J106" s="682"/>
      <c r="K106" s="682"/>
      <c r="L106" s="682"/>
      <c r="M106" s="682"/>
      <c r="N106" s="682"/>
      <c r="O106" s="682"/>
      <c r="P106" s="682"/>
      <c r="Q106" s="682"/>
      <c r="R106" s="682"/>
      <c r="S106" s="682"/>
      <c r="T106" s="682"/>
      <c r="U106" s="682"/>
      <c r="V106" s="682"/>
      <c r="W106" s="682"/>
      <c r="X106" s="682"/>
      <c r="Y106" s="682"/>
      <c r="Z106" s="682"/>
      <c r="AA106" s="682"/>
      <c r="AB106" s="682"/>
      <c r="AC106" s="682"/>
      <c r="AD106" s="682"/>
      <c r="AE106" s="682"/>
      <c r="AF106" s="682"/>
      <c r="AG106" s="682"/>
      <c r="AH106" s="682"/>
      <c r="AI106" s="682"/>
      <c r="AJ106" s="682"/>
      <c r="AK106" s="682"/>
      <c r="AL106" s="682"/>
      <c r="AM106" s="682"/>
      <c r="AN106" s="682"/>
      <c r="AO106" s="682"/>
      <c r="AP106" s="682"/>
      <c r="AQ106" s="682"/>
      <c r="AR106" s="682"/>
      <c r="AS106" s="682"/>
      <c r="AT106" s="682"/>
      <c r="AU106" s="682"/>
      <c r="AV106" s="682"/>
      <c r="AW106" s="682"/>
      <c r="AX106" s="682"/>
      <c r="AY106" s="682"/>
      <c r="AZ106" s="682"/>
      <c r="BA106" s="682"/>
      <c r="BB106" s="682"/>
      <c r="BC106" s="124">
        <v>0.4375</v>
      </c>
      <c r="BD106" s="47" t="str">
        <f t="shared" si="550"/>
        <v/>
      </c>
      <c r="BE106" s="47" t="str">
        <f t="shared" si="551"/>
        <v/>
      </c>
      <c r="BF106" s="47" t="str">
        <f t="shared" si="552"/>
        <v/>
      </c>
      <c r="BG106" s="701"/>
      <c r="BH106" s="771" t="s">
        <v>2573</v>
      </c>
      <c r="BI106" s="778" t="str">
        <f t="shared" si="553"/>
        <v/>
      </c>
      <c r="BJ106" s="778" t="str">
        <f t="shared" si="554"/>
        <v/>
      </c>
      <c r="BK106" s="778" t="str">
        <f t="shared" si="555"/>
        <v/>
      </c>
      <c r="BL106" s="790"/>
      <c r="BM106" s="771" t="s">
        <v>2654</v>
      </c>
      <c r="BN106" s="55">
        <f t="shared" si="556"/>
        <v>4.037037037037039E-2</v>
      </c>
      <c r="BO106" s="241">
        <f t="shared" si="557"/>
        <v>3.4953703703703431E-3</v>
      </c>
      <c r="BP106" s="55">
        <f t="shared" si="558"/>
        <v>4.3865740740740733E-2</v>
      </c>
      <c r="BQ106" s="52">
        <f t="shared" si="559"/>
        <v>20.642201834862384</v>
      </c>
      <c r="BR106" s="52">
        <f t="shared" si="560"/>
        <v>18.997361477572557</v>
      </c>
      <c r="BS106" s="106">
        <f t="shared" si="561"/>
        <v>0.50219907407407405</v>
      </c>
      <c r="BT106" s="47" t="str">
        <f t="shared" si="562"/>
        <v/>
      </c>
      <c r="BU106" s="47" t="str">
        <f t="shared" si="563"/>
        <v/>
      </c>
      <c r="BV106" s="47" t="str">
        <f t="shared" si="564"/>
        <v/>
      </c>
      <c r="BW106" s="701"/>
      <c r="BX106" s="783" t="s">
        <v>2659</v>
      </c>
      <c r="BY106" s="778" t="str">
        <f t="shared" si="565"/>
        <v/>
      </c>
      <c r="BZ106" s="778" t="str">
        <f t="shared" si="566"/>
        <v/>
      </c>
      <c r="CA106" s="778" t="str">
        <f t="shared" si="567"/>
        <v/>
      </c>
      <c r="CB106" s="741"/>
      <c r="CC106" s="783" t="s">
        <v>2664</v>
      </c>
      <c r="CD106" s="665">
        <f t="shared" si="568"/>
        <v>4.644675925925934E-2</v>
      </c>
      <c r="CE106" s="723">
        <f t="shared" si="569"/>
        <v>2.766203703703618E-3</v>
      </c>
      <c r="CF106" s="665">
        <f t="shared" si="570"/>
        <v>4.9212962962962958E-2</v>
      </c>
      <c r="CG106" s="52">
        <f t="shared" si="571"/>
        <v>17.941689509095436</v>
      </c>
      <c r="CH106" s="52">
        <f t="shared" si="572"/>
        <v>16.933207902163687</v>
      </c>
      <c r="CI106" s="108">
        <f t="shared" si="573"/>
        <v>0.57224537037037038</v>
      </c>
      <c r="CJ106" s="47" t="str">
        <f t="shared" si="574"/>
        <v/>
      </c>
      <c r="CK106" s="47" t="str">
        <f t="shared" si="575"/>
        <v/>
      </c>
      <c r="CL106" s="47" t="str">
        <f t="shared" si="576"/>
        <v/>
      </c>
      <c r="CM106" s="701"/>
      <c r="CN106" s="783" t="s">
        <v>2669</v>
      </c>
      <c r="CO106" s="778" t="str">
        <f t="shared" si="577"/>
        <v/>
      </c>
      <c r="CP106" s="778" t="str">
        <f t="shared" si="578"/>
        <v/>
      </c>
      <c r="CQ106" s="778" t="str">
        <f t="shared" si="579"/>
        <v/>
      </c>
      <c r="CR106" s="741"/>
      <c r="CS106" s="783" t="s">
        <v>2674</v>
      </c>
      <c r="CT106" s="665">
        <f t="shared" si="580"/>
        <v>3.9826388888888897E-2</v>
      </c>
      <c r="CU106" s="667">
        <f t="shared" si="581"/>
        <v>3.5185185185184764E-3</v>
      </c>
      <c r="CV106" s="665">
        <f t="shared" si="582"/>
        <v>4.3344907407407374E-2</v>
      </c>
      <c r="CW106" s="52">
        <f t="shared" si="583"/>
        <v>20.924149956408023</v>
      </c>
      <c r="CX106" s="52">
        <f t="shared" si="584"/>
        <v>19.225634178905207</v>
      </c>
      <c r="CY106" s="58"/>
      <c r="CZ106" s="121">
        <f>$DC$104/(MINUTE(DC106)/60+HOUR(DC106)+SECOND(DC106)/3600)</f>
        <v>16.49274624586409</v>
      </c>
      <c r="DA106" s="428">
        <f>$DC$104/(MINUTE(DB106)/60+HOUR(DB106)+SECOND(DB106)/3600)</f>
        <v>17.766404679217693</v>
      </c>
      <c r="DB106" s="61">
        <f t="shared" si="585"/>
        <v>0.12664351851851863</v>
      </c>
      <c r="DC106" s="61">
        <f t="shared" si="586"/>
        <v>0.13642361111111106</v>
      </c>
      <c r="DD106" s="6"/>
      <c r="DE106" s="63">
        <v>60</v>
      </c>
      <c r="DF106" s="64">
        <f t="shared" ref="DF106:DG109" si="587">MINUTE(DB106)/60+HOUR(DB106)+SECOND(DB106)/3600</f>
        <v>3.0394444444444444</v>
      </c>
      <c r="DG106" s="64">
        <f t="shared" si="587"/>
        <v>3.2741666666666664</v>
      </c>
      <c r="DH106" s="16">
        <f>DH105-5</f>
        <v>195</v>
      </c>
      <c r="DI106" s="16">
        <f>-(SECOND(CS106-$CS$105)/60+MINUTE(CS106-$CS$105)+HOUR(CS106-$CS$105)*60)</f>
        <v>-7.7</v>
      </c>
      <c r="DJ106" s="65">
        <f t="shared" ref="DJ106:DJ109" si="588">IF((DE106+DH106+DI106)&lt;DE106,DE106,DE106+DH106+DI106)</f>
        <v>247.3</v>
      </c>
      <c r="DK106" s="65">
        <f>IF(CN106&gt;$DE$104,0,DJ106)</f>
        <v>247.3</v>
      </c>
      <c r="DL106" s="65">
        <f>IF((S106&gt;$DN$3),0,DK106)</f>
        <v>247.3</v>
      </c>
      <c r="DM106" s="65">
        <f>IF((AI106&gt;$DN$3),0,DK106)</f>
        <v>247.3</v>
      </c>
      <c r="DN106" s="65">
        <f>IF((AY106&gt;$DN$3),0,DK106)</f>
        <v>247.3</v>
      </c>
      <c r="DO106" s="65">
        <f>IF((BO106&gt;$DM$3),0,DK106)</f>
        <v>247.3</v>
      </c>
      <c r="DP106" s="65">
        <f>IF((CE106&gt;$DN$3),0,DK106)</f>
        <v>247.3</v>
      </c>
      <c r="DQ106" s="65">
        <f>IF((CU106&gt;$DM$3),0,DK106)</f>
        <v>247.3</v>
      </c>
      <c r="DR106" s="134">
        <f t="shared" ref="DR106:DR109" si="589">DL106*DM106*DN106*DO106*DP106*DQ106/DL106/DM106/DN106/DP106/DQ106</f>
        <v>247.3</v>
      </c>
      <c r="DS106" s="704"/>
    </row>
    <row r="107" spans="1:123" s="705" customFormat="1">
      <c r="A107" s="212">
        <f t="shared" ref="A107:A109" si="590">A106+1</f>
        <v>3</v>
      </c>
      <c r="B107" s="80">
        <v>60</v>
      </c>
      <c r="C107" s="681" t="s">
        <v>2643</v>
      </c>
      <c r="D107" s="114" t="s">
        <v>345</v>
      </c>
      <c r="E107" s="114" t="s">
        <v>346</v>
      </c>
      <c r="F107" s="681" t="s">
        <v>2320</v>
      </c>
      <c r="G107" s="682"/>
      <c r="H107" s="682"/>
      <c r="I107" s="682"/>
      <c r="J107" s="682"/>
      <c r="K107" s="682"/>
      <c r="L107" s="682"/>
      <c r="M107" s="682"/>
      <c r="N107" s="682"/>
      <c r="O107" s="682"/>
      <c r="P107" s="682"/>
      <c r="Q107" s="682"/>
      <c r="R107" s="682"/>
      <c r="S107" s="682"/>
      <c r="T107" s="682"/>
      <c r="U107" s="682"/>
      <c r="V107" s="682"/>
      <c r="W107" s="682"/>
      <c r="X107" s="682"/>
      <c r="Y107" s="682"/>
      <c r="Z107" s="682"/>
      <c r="AA107" s="682"/>
      <c r="AB107" s="682"/>
      <c r="AC107" s="682"/>
      <c r="AD107" s="682"/>
      <c r="AE107" s="682"/>
      <c r="AF107" s="682"/>
      <c r="AG107" s="682"/>
      <c r="AH107" s="682"/>
      <c r="AI107" s="682"/>
      <c r="AJ107" s="682"/>
      <c r="AK107" s="682"/>
      <c r="AL107" s="682"/>
      <c r="AM107" s="682"/>
      <c r="AN107" s="682"/>
      <c r="AO107" s="682"/>
      <c r="AP107" s="682"/>
      <c r="AQ107" s="682"/>
      <c r="AR107" s="682"/>
      <c r="AS107" s="682"/>
      <c r="AT107" s="682"/>
      <c r="AU107" s="682"/>
      <c r="AV107" s="682"/>
      <c r="AW107" s="682"/>
      <c r="AX107" s="682"/>
      <c r="AY107" s="682"/>
      <c r="AZ107" s="682"/>
      <c r="BA107" s="682"/>
      <c r="BB107" s="682"/>
      <c r="BC107" s="124">
        <v>0.4375</v>
      </c>
      <c r="BD107" s="47" t="str">
        <f t="shared" si="550"/>
        <v/>
      </c>
      <c r="BE107" s="47" t="str">
        <f t="shared" si="551"/>
        <v/>
      </c>
      <c r="BF107" s="47" t="str">
        <f t="shared" si="552"/>
        <v/>
      </c>
      <c r="BG107" s="701"/>
      <c r="BH107" s="771" t="s">
        <v>2650</v>
      </c>
      <c r="BI107" s="778" t="str">
        <f t="shared" si="553"/>
        <v/>
      </c>
      <c r="BJ107" s="778" t="str">
        <f t="shared" si="554"/>
        <v/>
      </c>
      <c r="BK107" s="778" t="str">
        <f t="shared" si="555"/>
        <v/>
      </c>
      <c r="BL107" s="790"/>
      <c r="BM107" s="771" t="s">
        <v>2655</v>
      </c>
      <c r="BN107" s="55">
        <f t="shared" si="556"/>
        <v>4.0439814814814845E-2</v>
      </c>
      <c r="BO107" s="241">
        <f t="shared" si="557"/>
        <v>4.1550925925925575E-3</v>
      </c>
      <c r="BP107" s="55">
        <f t="shared" si="558"/>
        <v>4.4594907407407403E-2</v>
      </c>
      <c r="BQ107" s="52">
        <f t="shared" si="559"/>
        <v>20.606754436176303</v>
      </c>
      <c r="BR107" s="52">
        <f t="shared" si="560"/>
        <v>18.686737607059435</v>
      </c>
      <c r="BS107" s="106">
        <f t="shared" si="561"/>
        <v>0.50292824074074072</v>
      </c>
      <c r="BT107" s="47" t="str">
        <f t="shared" si="562"/>
        <v/>
      </c>
      <c r="BU107" s="47" t="str">
        <f t="shared" si="563"/>
        <v/>
      </c>
      <c r="BV107" s="47" t="str">
        <f t="shared" si="564"/>
        <v/>
      </c>
      <c r="BW107" s="701"/>
      <c r="BX107" s="783" t="s">
        <v>2660</v>
      </c>
      <c r="BY107" s="778" t="str">
        <f t="shared" si="565"/>
        <v/>
      </c>
      <c r="BZ107" s="778" t="str">
        <f t="shared" si="566"/>
        <v/>
      </c>
      <c r="CA107" s="778" t="str">
        <f t="shared" si="567"/>
        <v/>
      </c>
      <c r="CB107" s="741"/>
      <c r="CC107" s="783" t="s">
        <v>2665</v>
      </c>
      <c r="CD107" s="665">
        <f t="shared" si="568"/>
        <v>4.5486111111111116E-2</v>
      </c>
      <c r="CE107" s="723">
        <f t="shared" si="569"/>
        <v>5.6018518518518023E-3</v>
      </c>
      <c r="CF107" s="665">
        <f t="shared" si="570"/>
        <v>5.1087962962962918E-2</v>
      </c>
      <c r="CG107" s="52">
        <f t="shared" si="571"/>
        <v>18.320610687022903</v>
      </c>
      <c r="CH107" s="52">
        <f t="shared" si="572"/>
        <v>16.311735387403715</v>
      </c>
      <c r="CI107" s="108">
        <f t="shared" si="573"/>
        <v>0.57484953703703701</v>
      </c>
      <c r="CJ107" s="47" t="str">
        <f t="shared" si="574"/>
        <v/>
      </c>
      <c r="CK107" s="47" t="str">
        <f t="shared" si="575"/>
        <v/>
      </c>
      <c r="CL107" s="47" t="str">
        <f t="shared" si="576"/>
        <v/>
      </c>
      <c r="CM107" s="701"/>
      <c r="CN107" s="783" t="s">
        <v>2670</v>
      </c>
      <c r="CO107" s="778" t="str">
        <f t="shared" si="577"/>
        <v/>
      </c>
      <c r="CP107" s="778" t="str">
        <f t="shared" si="578"/>
        <v/>
      </c>
      <c r="CQ107" s="778" t="str">
        <f t="shared" si="579"/>
        <v/>
      </c>
      <c r="CR107" s="741"/>
      <c r="CS107" s="783" t="s">
        <v>2675</v>
      </c>
      <c r="CT107" s="665">
        <f t="shared" si="580"/>
        <v>3.7210648148148118E-2</v>
      </c>
      <c r="CU107" s="667">
        <f t="shared" si="581"/>
        <v>4.6412037037038001E-3</v>
      </c>
      <c r="CV107" s="665">
        <f t="shared" si="582"/>
        <v>4.1851851851851918E-2</v>
      </c>
      <c r="CW107" s="52">
        <f t="shared" si="583"/>
        <v>22.395023328149303</v>
      </c>
      <c r="CX107" s="52">
        <f t="shared" si="584"/>
        <v>19.911504424778762</v>
      </c>
      <c r="CY107" s="58"/>
      <c r="CZ107" s="121">
        <f>$DC$104/(MINUTE(DC107)/60+HOUR(DC107)+SECOND(DC107)/3600)</f>
        <v>16.359505175460743</v>
      </c>
      <c r="DA107" s="428">
        <f>$DC$104/(MINUTE(DB107)/60+HOUR(DB107)+SECOND(DB107)/3600)</f>
        <v>18.272394021994547</v>
      </c>
      <c r="DB107" s="61">
        <f t="shared" si="585"/>
        <v>0.12313657407407408</v>
      </c>
      <c r="DC107" s="61">
        <f t="shared" si="586"/>
        <v>0.13753472222222224</v>
      </c>
      <c r="DD107" s="6"/>
      <c r="DE107" s="63">
        <v>60</v>
      </c>
      <c r="DF107" s="64">
        <f t="shared" si="587"/>
        <v>2.9552777777777779</v>
      </c>
      <c r="DG107" s="64">
        <f t="shared" si="587"/>
        <v>3.3008333333333333</v>
      </c>
      <c r="DH107" s="16">
        <f t="shared" ref="DH107:DH109" si="591">DH106-5</f>
        <v>190</v>
      </c>
      <c r="DI107" s="16">
        <f>-(SECOND(CS107-$CS$105)/60+MINUTE(CS107-$CS$105)+HOUR(CS107-$CS$105)*60)</f>
        <v>-9.3000000000000007</v>
      </c>
      <c r="DJ107" s="65">
        <f t="shared" si="588"/>
        <v>240.7</v>
      </c>
      <c r="DK107" s="65">
        <f>IF(CN107&gt;$DE$104,0,DJ107)</f>
        <v>240.7</v>
      </c>
      <c r="DL107" s="65">
        <f t="shared" ref="DL107:DL109" si="592">IF((S107&gt;$DN$3),0,DK107)</f>
        <v>240.7</v>
      </c>
      <c r="DM107" s="65">
        <f t="shared" ref="DM107:DM109" si="593">IF((AI107&gt;$DN$3),0,DK107)</f>
        <v>240.7</v>
      </c>
      <c r="DN107" s="65">
        <f t="shared" ref="DN107:DN109" si="594">IF((AY107&gt;$DN$3),0,DK107)</f>
        <v>240.7</v>
      </c>
      <c r="DO107" s="65">
        <f t="shared" ref="DO107:DO109" si="595">IF((BO107&gt;$DM$3),0,DK107)</f>
        <v>240.7</v>
      </c>
      <c r="DP107" s="65">
        <f t="shared" ref="DP107:DP109" si="596">IF((CE107&gt;$DN$3),0,DK107)</f>
        <v>240.7</v>
      </c>
      <c r="DQ107" s="65">
        <f t="shared" ref="DQ107:DQ109" si="597">IF((CU107&gt;$DM$3),0,DK107)</f>
        <v>240.7</v>
      </c>
      <c r="DR107" s="134">
        <f t="shared" si="589"/>
        <v>240.70000000000002</v>
      </c>
      <c r="DS107" s="704"/>
    </row>
    <row r="108" spans="1:123" s="705" customFormat="1">
      <c r="A108" s="212">
        <f t="shared" si="590"/>
        <v>4</v>
      </c>
      <c r="B108" s="80">
        <v>60</v>
      </c>
      <c r="C108" s="681" t="s">
        <v>2644</v>
      </c>
      <c r="D108" s="114" t="s">
        <v>420</v>
      </c>
      <c r="E108" s="114" t="s">
        <v>2079</v>
      </c>
      <c r="F108" s="784" t="s">
        <v>2320</v>
      </c>
      <c r="G108" s="712"/>
      <c r="H108" s="712"/>
      <c r="I108" s="712"/>
      <c r="J108" s="712"/>
      <c r="K108" s="712"/>
      <c r="L108" s="712"/>
      <c r="M108" s="712"/>
      <c r="N108" s="712"/>
      <c r="O108" s="712"/>
      <c r="P108" s="712"/>
      <c r="Q108" s="712"/>
      <c r="R108" s="712"/>
      <c r="S108" s="712"/>
      <c r="T108" s="712"/>
      <c r="U108" s="712"/>
      <c r="V108" s="712"/>
      <c r="W108" s="712"/>
      <c r="X108" s="712"/>
      <c r="Y108" s="712"/>
      <c r="Z108" s="712"/>
      <c r="AA108" s="712"/>
      <c r="AB108" s="712"/>
      <c r="AC108" s="712"/>
      <c r="AD108" s="712"/>
      <c r="AE108" s="712"/>
      <c r="AF108" s="712"/>
      <c r="AG108" s="712"/>
      <c r="AH108" s="712"/>
      <c r="AI108" s="712"/>
      <c r="AJ108" s="712"/>
      <c r="AK108" s="712"/>
      <c r="AL108" s="712"/>
      <c r="AM108" s="712"/>
      <c r="AN108" s="712"/>
      <c r="AO108" s="712"/>
      <c r="AP108" s="712"/>
      <c r="AQ108" s="712"/>
      <c r="AR108" s="712"/>
      <c r="AS108" s="712"/>
      <c r="AT108" s="712"/>
      <c r="AU108" s="712"/>
      <c r="AV108" s="712"/>
      <c r="AW108" s="712"/>
      <c r="AX108" s="712"/>
      <c r="AY108" s="712"/>
      <c r="AZ108" s="712"/>
      <c r="BA108" s="712"/>
      <c r="BB108" s="712"/>
      <c r="BC108" s="124">
        <v>0.4375</v>
      </c>
      <c r="BD108" s="47" t="str">
        <f t="shared" si="550"/>
        <v/>
      </c>
      <c r="BE108" s="47" t="str">
        <f t="shared" si="551"/>
        <v/>
      </c>
      <c r="BF108" s="47" t="str">
        <f t="shared" si="552"/>
        <v/>
      </c>
      <c r="BG108" s="701"/>
      <c r="BH108" s="772" t="s">
        <v>2651</v>
      </c>
      <c r="BI108" s="778" t="str">
        <f t="shared" si="553"/>
        <v/>
      </c>
      <c r="BJ108" s="778" t="str">
        <f t="shared" si="554"/>
        <v/>
      </c>
      <c r="BK108" s="778" t="str">
        <f t="shared" si="555"/>
        <v/>
      </c>
      <c r="BL108" s="790"/>
      <c r="BM108" s="772" t="s">
        <v>2656</v>
      </c>
      <c r="BN108" s="55">
        <f t="shared" si="556"/>
        <v>4.6932870370370361E-2</v>
      </c>
      <c r="BO108" s="241">
        <f t="shared" si="557"/>
        <v>2.9745370370370949E-3</v>
      </c>
      <c r="BP108" s="55">
        <f t="shared" si="558"/>
        <v>4.9907407407407456E-2</v>
      </c>
      <c r="BQ108" s="52">
        <f t="shared" si="559"/>
        <v>17.755856966707768</v>
      </c>
      <c r="BR108" s="52">
        <f t="shared" si="560"/>
        <v>16.697588126159555</v>
      </c>
      <c r="BS108" s="106">
        <f t="shared" si="561"/>
        <v>0.50824074074074077</v>
      </c>
      <c r="BT108" s="47" t="str">
        <f t="shared" si="562"/>
        <v/>
      </c>
      <c r="BU108" s="47" t="str">
        <f t="shared" si="563"/>
        <v/>
      </c>
      <c r="BV108" s="47" t="str">
        <f t="shared" si="564"/>
        <v/>
      </c>
      <c r="BW108" s="701"/>
      <c r="BX108" s="785" t="s">
        <v>2661</v>
      </c>
      <c r="BY108" s="778" t="str">
        <f t="shared" si="565"/>
        <v/>
      </c>
      <c r="BZ108" s="778" t="str">
        <f t="shared" si="566"/>
        <v/>
      </c>
      <c r="CA108" s="778" t="str">
        <f t="shared" si="567"/>
        <v/>
      </c>
      <c r="CB108" s="741"/>
      <c r="CC108" s="785" t="s">
        <v>2666</v>
      </c>
      <c r="CD108" s="665">
        <f t="shared" si="568"/>
        <v>5.395833333333333E-2</v>
      </c>
      <c r="CE108" s="723">
        <f t="shared" si="569"/>
        <v>2.5578703703703631E-3</v>
      </c>
      <c r="CF108" s="665">
        <f t="shared" si="570"/>
        <v>5.6516203703703694E-2</v>
      </c>
      <c r="CG108" s="52">
        <f t="shared" si="571"/>
        <v>15.444015444015445</v>
      </c>
      <c r="CH108" s="52">
        <f t="shared" si="572"/>
        <v>14.745033790702434</v>
      </c>
      <c r="CI108" s="108">
        <f t="shared" si="573"/>
        <v>0.58559027777777783</v>
      </c>
      <c r="CJ108" s="47" t="str">
        <f t="shared" si="574"/>
        <v/>
      </c>
      <c r="CK108" s="47" t="str">
        <f t="shared" si="575"/>
        <v/>
      </c>
      <c r="CL108" s="47" t="str">
        <f t="shared" si="576"/>
        <v/>
      </c>
      <c r="CM108" s="701"/>
      <c r="CN108" s="783" t="s">
        <v>2671</v>
      </c>
      <c r="CO108" s="778" t="str">
        <f t="shared" si="577"/>
        <v/>
      </c>
      <c r="CP108" s="778" t="str">
        <f t="shared" si="578"/>
        <v/>
      </c>
      <c r="CQ108" s="778" t="str">
        <f t="shared" si="579"/>
        <v/>
      </c>
      <c r="CR108" s="741"/>
      <c r="CS108" s="783" t="s">
        <v>2676</v>
      </c>
      <c r="CT108" s="665">
        <f t="shared" si="580"/>
        <v>5.1157407407407374E-2</v>
      </c>
      <c r="CU108" s="667">
        <f t="shared" si="581"/>
        <v>3.5879629629629317E-3</v>
      </c>
      <c r="CV108" s="665">
        <f t="shared" si="582"/>
        <v>5.4745370370370305E-2</v>
      </c>
      <c r="CW108" s="52">
        <f t="shared" si="583"/>
        <v>16.289592760180994</v>
      </c>
      <c r="CX108" s="52">
        <f t="shared" si="584"/>
        <v>15.221987315010571</v>
      </c>
      <c r="CY108" s="58"/>
      <c r="CZ108" s="121">
        <f>$DC$104/(MINUTE(DC108)/60+HOUR(DC108)+SECOND(DC108)/3600)</f>
        <v>13.960502692998205</v>
      </c>
      <c r="DA108" s="421">
        <f>$DC$104/(MINUTE(DB108)/60+HOUR(DB108)+SECOND(DB108)/3600)</f>
        <v>14.797899063713178</v>
      </c>
      <c r="DB108" s="61">
        <f t="shared" si="585"/>
        <v>0.15204861111111106</v>
      </c>
      <c r="DC108" s="61">
        <f t="shared" si="586"/>
        <v>0.16116898148148145</v>
      </c>
      <c r="DD108" s="6"/>
      <c r="DE108" s="63">
        <v>60</v>
      </c>
      <c r="DF108" s="64">
        <f t="shared" si="587"/>
        <v>3.6491666666666664</v>
      </c>
      <c r="DG108" s="64">
        <f t="shared" si="587"/>
        <v>3.8680555555555558</v>
      </c>
      <c r="DH108" s="16">
        <f t="shared" si="591"/>
        <v>185</v>
      </c>
      <c r="DI108" s="16">
        <f>-(SECOND(CS108-$CS$105)/60+MINUTE(CS108-$CS$105)+HOUR(CS108-$CS$105)*60)</f>
        <v>-43.333333333333336</v>
      </c>
      <c r="DJ108" s="65">
        <f t="shared" si="588"/>
        <v>201.66666666666666</v>
      </c>
      <c r="DK108" s="65">
        <f>IF(CN108&gt;$DE$104,0,DJ108)</f>
        <v>201.66666666666666</v>
      </c>
      <c r="DL108" s="65">
        <f t="shared" si="592"/>
        <v>201.66666666666666</v>
      </c>
      <c r="DM108" s="65">
        <f t="shared" si="593"/>
        <v>201.66666666666666</v>
      </c>
      <c r="DN108" s="65">
        <f t="shared" si="594"/>
        <v>201.66666666666666</v>
      </c>
      <c r="DO108" s="65">
        <f t="shared" si="595"/>
        <v>201.66666666666666</v>
      </c>
      <c r="DP108" s="65">
        <f t="shared" si="596"/>
        <v>201.66666666666666</v>
      </c>
      <c r="DQ108" s="65">
        <f t="shared" si="597"/>
        <v>201.66666666666666</v>
      </c>
      <c r="DR108" s="134">
        <f t="shared" si="589"/>
        <v>201.6666666666666</v>
      </c>
      <c r="DS108" s="704"/>
    </row>
    <row r="109" spans="1:123" s="705" customFormat="1">
      <c r="A109" s="212">
        <f t="shared" si="590"/>
        <v>5</v>
      </c>
      <c r="B109" s="80">
        <v>60</v>
      </c>
      <c r="C109" s="372" t="s">
        <v>2645</v>
      </c>
      <c r="D109" s="375" t="s">
        <v>2646</v>
      </c>
      <c r="E109" s="375" t="s">
        <v>2647</v>
      </c>
      <c r="F109" s="372" t="s">
        <v>2648</v>
      </c>
      <c r="G109" s="712"/>
      <c r="H109" s="712"/>
      <c r="I109" s="712"/>
      <c r="J109" s="712"/>
      <c r="K109" s="712"/>
      <c r="L109" s="712"/>
      <c r="M109" s="712"/>
      <c r="N109" s="712"/>
      <c r="O109" s="712"/>
      <c r="P109" s="712"/>
      <c r="Q109" s="712"/>
      <c r="R109" s="712"/>
      <c r="S109" s="712"/>
      <c r="T109" s="712"/>
      <c r="U109" s="712"/>
      <c r="V109" s="712"/>
      <c r="W109" s="712"/>
      <c r="X109" s="712"/>
      <c r="Y109" s="712"/>
      <c r="Z109" s="712"/>
      <c r="AA109" s="712"/>
      <c r="AB109" s="712"/>
      <c r="AC109" s="712"/>
      <c r="AD109" s="712"/>
      <c r="AE109" s="712"/>
      <c r="AF109" s="712"/>
      <c r="AG109" s="712"/>
      <c r="AH109" s="712"/>
      <c r="AI109" s="712"/>
      <c r="AJ109" s="712"/>
      <c r="AK109" s="712"/>
      <c r="AL109" s="712"/>
      <c r="AM109" s="712"/>
      <c r="AN109" s="712"/>
      <c r="AO109" s="712"/>
      <c r="AP109" s="712"/>
      <c r="AQ109" s="712"/>
      <c r="AR109" s="712"/>
      <c r="AS109" s="712"/>
      <c r="AT109" s="712"/>
      <c r="AU109" s="712"/>
      <c r="AV109" s="712"/>
      <c r="AW109" s="712"/>
      <c r="AX109" s="712"/>
      <c r="AY109" s="712"/>
      <c r="AZ109" s="712"/>
      <c r="BA109" s="712"/>
      <c r="BB109" s="712"/>
      <c r="BC109" s="124">
        <v>0.4375</v>
      </c>
      <c r="BD109" s="47" t="str">
        <f t="shared" si="550"/>
        <v/>
      </c>
      <c r="BE109" s="47" t="str">
        <f t="shared" si="551"/>
        <v/>
      </c>
      <c r="BF109" s="47" t="str">
        <f t="shared" si="552"/>
        <v/>
      </c>
      <c r="BG109" s="701"/>
      <c r="BH109" s="777" t="s">
        <v>2652</v>
      </c>
      <c r="BI109" s="778" t="str">
        <f t="shared" si="553"/>
        <v/>
      </c>
      <c r="BJ109" s="778" t="str">
        <f t="shared" si="554"/>
        <v/>
      </c>
      <c r="BK109" s="778" t="str">
        <f t="shared" si="555"/>
        <v/>
      </c>
      <c r="BL109" s="790"/>
      <c r="BM109" s="777" t="s">
        <v>2657</v>
      </c>
      <c r="BN109" s="55">
        <f t="shared" si="556"/>
        <v>4.6944444444444455E-2</v>
      </c>
      <c r="BO109" s="241">
        <f t="shared" si="557"/>
        <v>8.0324074074074048E-3</v>
      </c>
      <c r="BP109" s="55">
        <f t="shared" si="558"/>
        <v>5.497685185185186E-2</v>
      </c>
      <c r="BQ109" s="52">
        <f t="shared" si="559"/>
        <v>17.751479289940828</v>
      </c>
      <c r="BR109" s="52">
        <f t="shared" si="560"/>
        <v>15.157894736842106</v>
      </c>
      <c r="BS109" s="106">
        <f t="shared" si="561"/>
        <v>0.51331018518518523</v>
      </c>
      <c r="BT109" s="47" t="str">
        <f t="shared" si="562"/>
        <v/>
      </c>
      <c r="BU109" s="47" t="str">
        <f t="shared" si="563"/>
        <v/>
      </c>
      <c r="BV109" s="47" t="str">
        <f t="shared" si="564"/>
        <v/>
      </c>
      <c r="BW109" s="701"/>
      <c r="BX109" s="788" t="s">
        <v>2662</v>
      </c>
      <c r="BY109" s="778" t="str">
        <f t="shared" si="565"/>
        <v/>
      </c>
      <c r="BZ109" s="778" t="str">
        <f t="shared" si="566"/>
        <v/>
      </c>
      <c r="CA109" s="778" t="str">
        <f t="shared" si="567"/>
        <v/>
      </c>
      <c r="CB109" s="741"/>
      <c r="CC109" s="788" t="s">
        <v>2667</v>
      </c>
      <c r="CD109" s="665">
        <f t="shared" si="568"/>
        <v>4.7233796296296315E-2</v>
      </c>
      <c r="CE109" s="723">
        <f t="shared" si="569"/>
        <v>9.6527777777777324E-3</v>
      </c>
      <c r="CF109" s="665">
        <f t="shared" si="570"/>
        <v>5.6886574074074048E-2</v>
      </c>
      <c r="CG109" s="52">
        <f t="shared" si="571"/>
        <v>17.642734623866698</v>
      </c>
      <c r="CH109" s="52">
        <f t="shared" si="572"/>
        <v>14.649033570701933</v>
      </c>
      <c r="CI109" s="108">
        <f t="shared" si="573"/>
        <v>0.59103009259259265</v>
      </c>
      <c r="CJ109" s="47" t="str">
        <f t="shared" si="574"/>
        <v/>
      </c>
      <c r="CK109" s="47" t="str">
        <f t="shared" si="575"/>
        <v/>
      </c>
      <c r="CL109" s="47" t="str">
        <f t="shared" si="576"/>
        <v/>
      </c>
      <c r="CM109" s="701"/>
      <c r="CN109" s="783" t="s">
        <v>2672</v>
      </c>
      <c r="CO109" s="778" t="str">
        <f t="shared" si="577"/>
        <v/>
      </c>
      <c r="CP109" s="778" t="str">
        <f t="shared" si="578"/>
        <v/>
      </c>
      <c r="CQ109" s="778" t="str">
        <f t="shared" si="579"/>
        <v/>
      </c>
      <c r="CR109" s="741"/>
      <c r="CS109" s="783" t="s">
        <v>2677</v>
      </c>
      <c r="CT109" s="665">
        <f t="shared" si="580"/>
        <v>5.4074074074074052E-2</v>
      </c>
      <c r="CU109" s="667">
        <f t="shared" si="581"/>
        <v>1.1180555555555527E-2</v>
      </c>
      <c r="CV109" s="665">
        <f t="shared" si="582"/>
        <v>6.5254629629629579E-2</v>
      </c>
      <c r="CW109" s="52">
        <f t="shared" si="583"/>
        <v>15.41095890410959</v>
      </c>
      <c r="CX109" s="52">
        <f t="shared" si="584"/>
        <v>12.770485987938985</v>
      </c>
      <c r="CY109" s="58"/>
      <c r="CZ109" s="121">
        <f>$DC$104/(MINUTE(DC109)/60+HOUR(DC109)+SECOND(DC109)/3600)</f>
        <v>12.703391491864339</v>
      </c>
      <c r="DA109" s="421">
        <f>$DC$104/(MINUTE(DB109)/60+HOUR(DB109)+SECOND(DB109)/3600)</f>
        <v>15.176828792255446</v>
      </c>
      <c r="DB109" s="61">
        <f t="shared" si="585"/>
        <v>0.14825231481481482</v>
      </c>
      <c r="DC109" s="61">
        <f t="shared" si="586"/>
        <v>0.17711805555555549</v>
      </c>
      <c r="DD109" s="6"/>
      <c r="DE109" s="63">
        <v>60</v>
      </c>
      <c r="DF109" s="64">
        <f t="shared" si="587"/>
        <v>3.5580555555555553</v>
      </c>
      <c r="DG109" s="64">
        <f t="shared" si="587"/>
        <v>4.2508333333333335</v>
      </c>
      <c r="DH109" s="16">
        <f t="shared" si="591"/>
        <v>180</v>
      </c>
      <c r="DI109" s="16">
        <f>-(SECOND(CS109-$CS$105)/60+MINUTE(CS109-$CS$105)+HOUR(CS109-$CS$105)*60)</f>
        <v>-66.3</v>
      </c>
      <c r="DJ109" s="65">
        <f t="shared" si="588"/>
        <v>173.7</v>
      </c>
      <c r="DK109" s="65">
        <f>IF(CN109&gt;$DE$104,0,DJ109)</f>
        <v>173.7</v>
      </c>
      <c r="DL109" s="65">
        <f t="shared" si="592"/>
        <v>173.7</v>
      </c>
      <c r="DM109" s="65">
        <f t="shared" si="593"/>
        <v>173.7</v>
      </c>
      <c r="DN109" s="65">
        <f t="shared" si="594"/>
        <v>173.7</v>
      </c>
      <c r="DO109" s="65">
        <f t="shared" si="595"/>
        <v>173.7</v>
      </c>
      <c r="DP109" s="65">
        <f t="shared" si="596"/>
        <v>173.7</v>
      </c>
      <c r="DQ109" s="65">
        <f t="shared" si="597"/>
        <v>173.7</v>
      </c>
      <c r="DR109" s="134"/>
      <c r="DS109" s="704"/>
    </row>
    <row r="110" spans="1:123">
      <c r="A110" s="132" t="s">
        <v>7</v>
      </c>
      <c r="B110" s="132">
        <v>40</v>
      </c>
      <c r="C110" s="552" t="s">
        <v>73</v>
      </c>
      <c r="D110" s="439"/>
      <c r="E110" s="439"/>
      <c r="F110" s="440"/>
      <c r="G110" s="735"/>
      <c r="H110" s="735"/>
      <c r="I110" s="735"/>
      <c r="J110" s="735"/>
      <c r="K110" s="735"/>
      <c r="L110" s="735"/>
      <c r="M110" s="735"/>
      <c r="N110" s="735"/>
      <c r="O110" s="735"/>
      <c r="P110" s="735"/>
      <c r="Q110" s="735"/>
      <c r="R110" s="735"/>
      <c r="S110" s="735"/>
      <c r="T110" s="735"/>
      <c r="U110" s="735"/>
      <c r="V110" s="735"/>
      <c r="W110" s="735"/>
      <c r="X110" s="735"/>
      <c r="Y110" s="735"/>
      <c r="Z110" s="735"/>
      <c r="AA110" s="735"/>
      <c r="AB110" s="735"/>
      <c r="AC110" s="735"/>
      <c r="AD110" s="735"/>
      <c r="AE110" s="735"/>
      <c r="AF110" s="735"/>
      <c r="AG110" s="735"/>
      <c r="AH110" s="735"/>
      <c r="AI110" s="735"/>
      <c r="AJ110" s="735"/>
      <c r="AK110" s="735"/>
      <c r="AL110" s="735"/>
      <c r="AM110" s="735"/>
      <c r="AN110" s="735"/>
      <c r="AO110" s="735"/>
      <c r="AP110" s="735"/>
      <c r="AQ110" s="735"/>
      <c r="AR110" s="735"/>
      <c r="AS110" s="735"/>
      <c r="AT110" s="735"/>
      <c r="AU110" s="735"/>
      <c r="AV110" s="735"/>
      <c r="AW110" s="735"/>
      <c r="AX110" s="735"/>
      <c r="AY110" s="735"/>
      <c r="AZ110" s="735"/>
      <c r="BA110" s="735"/>
      <c r="BB110" s="735"/>
      <c r="BC110" s="735"/>
      <c r="BD110" s="735"/>
      <c r="BE110" s="735"/>
      <c r="BF110" s="735"/>
      <c r="BG110" s="735"/>
      <c r="BH110" s="735"/>
      <c r="BI110" s="735"/>
      <c r="BJ110" s="735"/>
      <c r="BK110" s="735"/>
      <c r="BL110" s="736"/>
      <c r="BM110" s="735"/>
      <c r="BN110" s="735"/>
      <c r="BO110" s="735"/>
      <c r="BP110" s="735"/>
      <c r="BQ110" s="735"/>
      <c r="BR110" s="735"/>
      <c r="BS110" s="735"/>
      <c r="BT110" s="735"/>
      <c r="BU110" s="735"/>
      <c r="BV110" s="735"/>
      <c r="BW110" s="735"/>
      <c r="BX110" s="735"/>
      <c r="BY110" s="735"/>
      <c r="BZ110" s="735"/>
      <c r="CA110" s="735"/>
      <c r="CB110" s="735"/>
      <c r="CC110" s="735"/>
      <c r="CD110" s="735"/>
      <c r="CE110" s="735"/>
      <c r="CF110" s="458"/>
      <c r="CG110" s="458"/>
      <c r="CH110" s="458"/>
      <c r="CI110" s="458"/>
      <c r="CJ110" s="458"/>
      <c r="CK110" s="458"/>
      <c r="CL110" s="458"/>
      <c r="CM110" s="458"/>
      <c r="CN110" s="458"/>
      <c r="CO110" s="458"/>
      <c r="CP110" s="458"/>
      <c r="CQ110" s="458"/>
      <c r="CR110" s="458"/>
      <c r="CS110" s="458"/>
      <c r="CT110" s="458"/>
      <c r="CU110" s="458"/>
      <c r="CV110" s="458"/>
      <c r="CW110" s="458"/>
      <c r="CX110" s="458"/>
      <c r="CY110" s="458"/>
      <c r="CZ110" s="737"/>
      <c r="DA110" s="458"/>
      <c r="DB110" s="458"/>
      <c r="DC110" s="132">
        <v>38</v>
      </c>
      <c r="DD110" s="735"/>
      <c r="DE110" s="133" t="s">
        <v>2047</v>
      </c>
      <c r="DF110" s="735"/>
      <c r="DG110" s="735"/>
      <c r="DH110" s="735"/>
      <c r="DI110" s="735"/>
      <c r="DJ110" s="735"/>
      <c r="DK110" s="735"/>
      <c r="DL110" s="735"/>
      <c r="DM110" s="735"/>
      <c r="DN110" s="735"/>
      <c r="DO110" s="735"/>
      <c r="DP110" s="735"/>
      <c r="DQ110" s="735"/>
      <c r="DR110" s="738"/>
    </row>
    <row r="111" spans="1:123" s="713" customFormat="1">
      <c r="A111" s="212">
        <v>1</v>
      </c>
      <c r="B111" s="80">
        <f>B110</f>
        <v>40</v>
      </c>
      <c r="C111" s="681" t="s">
        <v>2678</v>
      </c>
      <c r="D111" s="114" t="s">
        <v>2679</v>
      </c>
      <c r="E111" s="114" t="s">
        <v>320</v>
      </c>
      <c r="F111" s="681" t="s">
        <v>2320</v>
      </c>
      <c r="G111" s="739"/>
      <c r="H111" s="739"/>
      <c r="I111" s="739"/>
      <c r="J111" s="739"/>
      <c r="K111" s="739"/>
      <c r="L111" s="739"/>
      <c r="M111" s="739"/>
      <c r="N111" s="739"/>
      <c r="O111" s="739"/>
      <c r="P111" s="739"/>
      <c r="Q111" s="739"/>
      <c r="R111" s="739"/>
      <c r="S111" s="739"/>
      <c r="T111" s="739"/>
      <c r="U111" s="739"/>
      <c r="V111" s="739"/>
      <c r="W111" s="739"/>
      <c r="X111" s="739"/>
      <c r="Y111" s="739"/>
      <c r="Z111" s="739"/>
      <c r="AA111" s="739"/>
      <c r="AB111" s="739"/>
      <c r="AC111" s="739"/>
      <c r="AD111" s="739"/>
      <c r="AE111" s="739"/>
      <c r="AF111" s="739"/>
      <c r="AG111" s="739"/>
      <c r="AH111" s="739"/>
      <c r="AI111" s="739"/>
      <c r="AJ111" s="739"/>
      <c r="AK111" s="739"/>
      <c r="AL111" s="739"/>
      <c r="AM111" s="739"/>
      <c r="AN111" s="739"/>
      <c r="AO111" s="739"/>
      <c r="AP111" s="739"/>
      <c r="AQ111" s="739"/>
      <c r="AR111" s="739"/>
      <c r="AS111" s="739"/>
      <c r="AT111" s="739"/>
      <c r="AU111" s="739"/>
      <c r="AV111" s="739"/>
      <c r="AW111" s="739"/>
      <c r="AX111" s="739"/>
      <c r="AY111" s="739"/>
      <c r="AZ111" s="739"/>
      <c r="BA111" s="739"/>
      <c r="BB111" s="739"/>
      <c r="BC111" s="739"/>
      <c r="BD111" s="739"/>
      <c r="BE111" s="739"/>
      <c r="BF111" s="739"/>
      <c r="BG111" s="739"/>
      <c r="BH111" s="739"/>
      <c r="BI111" s="739"/>
      <c r="BJ111" s="739"/>
      <c r="BK111" s="739"/>
      <c r="BL111" s="740"/>
      <c r="BM111" s="739"/>
      <c r="BN111" s="739"/>
      <c r="BO111" s="739"/>
      <c r="BP111" s="739"/>
      <c r="BQ111" s="739"/>
      <c r="BR111" s="739"/>
      <c r="BS111" s="400">
        <v>0.52083333333333337</v>
      </c>
      <c r="BT111" s="47" t="str">
        <f t="shared" ref="BT111:BT134" si="598">LEFT(BW111,2)</f>
        <v/>
      </c>
      <c r="BU111" s="47" t="str">
        <f t="shared" ref="BU111:BU134" si="599">MID(BW111,3,2)</f>
        <v/>
      </c>
      <c r="BV111" s="47" t="str">
        <f t="shared" ref="BV111:BV137" si="600">RIGHT(BW111,2)</f>
        <v/>
      </c>
      <c r="BW111" s="701"/>
      <c r="BX111" s="783" t="s">
        <v>2752</v>
      </c>
      <c r="BY111" s="778" t="str">
        <f t="shared" ref="BY111:BY134" si="601">LEFT(CB111,2)</f>
        <v/>
      </c>
      <c r="BZ111" s="778" t="str">
        <f t="shared" ref="BZ111:BZ134" si="602">MID(CB111,3,2)</f>
        <v/>
      </c>
      <c r="CA111" s="778" t="str">
        <f t="shared" ref="CA111:CA137" si="603">RIGHT(CB111,2)</f>
        <v/>
      </c>
      <c r="CB111" s="741"/>
      <c r="CC111" s="783" t="s">
        <v>2782</v>
      </c>
      <c r="CD111" s="665">
        <f t="shared" ref="CD111:CD134" si="604">BX111-BS111</f>
        <v>3.7060185185185168E-2</v>
      </c>
      <c r="CE111" s="723">
        <f t="shared" ref="CE111:CE134" si="605">CC111-BX111</f>
        <v>3.3101851851852215E-3</v>
      </c>
      <c r="CF111" s="665">
        <f t="shared" ref="CF111:CF134" si="606">CC111-BX111+CD111</f>
        <v>4.037037037037039E-2</v>
      </c>
      <c r="CG111" s="52">
        <f t="shared" ref="CG111:CG134" si="607">$BS$3/(MINUTE(CD111)/60+HOUR(CD111)+SECOND(CD111)/3600)</f>
        <v>22.485946283572769</v>
      </c>
      <c r="CH111" s="52">
        <f t="shared" ref="CH111:CH134" si="608">$BS$3/(MINUTE(CF111)/60+HOUR(CF111)+SECOND(CF111)/3600)</f>
        <v>20.642201834862384</v>
      </c>
      <c r="CI111" s="108">
        <f t="shared" ref="CI111:CI134" si="609">CC111+"0:30"</f>
        <v>0.58203703703703713</v>
      </c>
      <c r="CJ111" s="47" t="str">
        <f t="shared" ref="CJ111:CJ134" si="610">LEFT(CM111,2)</f>
        <v/>
      </c>
      <c r="CK111" s="47" t="str">
        <f t="shared" ref="CK111:CK134" si="611">MID(CM111,3,2)</f>
        <v/>
      </c>
      <c r="CL111" s="47" t="str">
        <f t="shared" ref="CL111:CL137" si="612">RIGHT(CM111,2)</f>
        <v/>
      </c>
      <c r="CM111" s="701"/>
      <c r="CN111" s="783" t="s">
        <v>2814</v>
      </c>
      <c r="CO111" s="687" t="str">
        <f t="shared" ref="CO111:CO134" si="613">LEFT(CR111,2)</f>
        <v/>
      </c>
      <c r="CP111" s="687" t="str">
        <f t="shared" ref="CP111:CP134" si="614">MID(CR111,3,2)</f>
        <v/>
      </c>
      <c r="CQ111" s="687" t="str">
        <f t="shared" ref="CQ111:CQ135" si="615">RIGHT(CR111,2)</f>
        <v/>
      </c>
      <c r="CR111" s="741"/>
      <c r="CS111" s="783" t="s">
        <v>2844</v>
      </c>
      <c r="CT111" s="665">
        <f t="shared" ref="CT111:CT134" si="616">CN111-CI111</f>
        <v>3.1284722222222117E-2</v>
      </c>
      <c r="CU111" s="667">
        <f t="shared" ref="CU111:CU134" si="617">CS111-CN111</f>
        <v>3.9004629629629806E-3</v>
      </c>
      <c r="CV111" s="665">
        <f t="shared" ref="CV111:CV134" si="618">CS111-CN111+CT111</f>
        <v>3.5185185185185097E-2</v>
      </c>
      <c r="CW111" s="52">
        <f t="shared" ref="CW111:CW134" si="619">$CI$3/(MINUTE(CT111)/60+HOUR(CT111)+SECOND(CT111)/3600)</f>
        <v>26.637069922308545</v>
      </c>
      <c r="CX111" s="52">
        <f t="shared" ref="CX111:CX134" si="620">$CI$3/(MINUTE(CV111)/60+HOUR(CV111)+SECOND(CV111)/3600)</f>
        <v>23.684210526315791</v>
      </c>
      <c r="CY111" s="58"/>
      <c r="CZ111" s="59">
        <f t="shared" ref="CZ111:CZ134" si="621">$DC$110/(MINUTE(DC111)/60+HOUR(DC111)+SECOND(DC111)/3600)</f>
        <v>20.955882352941174</v>
      </c>
      <c r="DA111" s="428">
        <f t="shared" ref="DA111:DA134" si="622">$DC$110/(MINUTE(DB111)/60+HOUR(DB111)+SECOND(DB111)/3600)</f>
        <v>23.16680779000847</v>
      </c>
      <c r="DB111" s="61">
        <f t="shared" ref="DB111:DB134" si="623">R111+AH111+AX111+BN111+CD111+CT111</f>
        <v>6.8344907407407285E-2</v>
      </c>
      <c r="DC111" s="61">
        <f t="shared" ref="DC111:DC134" si="624">T111+AJ111+AZ111+BP111+CF111+CV111</f>
        <v>7.5555555555555487E-2</v>
      </c>
      <c r="DD111" s="373"/>
      <c r="DE111" s="63">
        <v>40</v>
      </c>
      <c r="DF111" s="64">
        <f>MINUTE(DB111)/60+HOUR(DB111)+SECOND(DB111)/3600</f>
        <v>1.6402777777777777</v>
      </c>
      <c r="DG111" s="64">
        <f>MINUTE(DC111)/60+HOUR(DC111)+SECOND(DC111)/3600</f>
        <v>1.8133333333333335</v>
      </c>
      <c r="DH111" s="16">
        <v>200</v>
      </c>
      <c r="DI111" s="16">
        <f t="shared" ref="DI111:DI134" si="625">-(SECOND(CS111-$CS$111)/60+MINUTE(CS111-$CS$111)+HOUR(CS111-$CS$111)*60)</f>
        <v>0</v>
      </c>
      <c r="DJ111" s="65">
        <f>IF((DE111+DH111+DI111)&lt;DE111,DE111,DE111+DH111+DI111)</f>
        <v>240</v>
      </c>
      <c r="DK111" s="65">
        <f t="shared" ref="DK111:DK134" si="626">IF(BX111&gt;$DE$110,0,DJ111)</f>
        <v>240</v>
      </c>
      <c r="DL111" s="65">
        <f>IF((S111&gt;$DM$3),0,DK111)</f>
        <v>240</v>
      </c>
      <c r="DM111" s="65">
        <f>IF((AI111&gt;$DN$3),0,DK111)</f>
        <v>240</v>
      </c>
      <c r="DN111" s="65">
        <f>IF((AY111&gt;$DN$3),0,DK111)</f>
        <v>240</v>
      </c>
      <c r="DO111" s="131">
        <f>IF((BO111&gt;$DM$3),0,DK111)</f>
        <v>240</v>
      </c>
      <c r="DP111" s="65">
        <f>IF((CE111&gt;$DM$3),0,DK111)</f>
        <v>240</v>
      </c>
      <c r="DQ111" s="65">
        <f>IF((CU111&gt;$DM$3),0,DK111)</f>
        <v>240</v>
      </c>
      <c r="DR111" s="134">
        <f>DL111*DM111*DN111*DO111*DP111*DQ111/DL111/DM111/DN111/DP111/DQ111</f>
        <v>240</v>
      </c>
    </row>
    <row r="112" spans="1:123" s="705" customFormat="1">
      <c r="A112" s="212">
        <f>A111+1</f>
        <v>2</v>
      </c>
      <c r="B112" s="80">
        <f>B111</f>
        <v>40</v>
      </c>
      <c r="C112" s="681" t="s">
        <v>2680</v>
      </c>
      <c r="D112" s="114" t="s">
        <v>2681</v>
      </c>
      <c r="E112" s="114" t="s">
        <v>384</v>
      </c>
      <c r="F112" s="681" t="s">
        <v>2320</v>
      </c>
      <c r="G112" s="739"/>
      <c r="H112" s="739"/>
      <c r="I112" s="739"/>
      <c r="J112" s="739"/>
      <c r="K112" s="739"/>
      <c r="L112" s="739"/>
      <c r="M112" s="739"/>
      <c r="N112" s="739"/>
      <c r="O112" s="739"/>
      <c r="P112" s="739"/>
      <c r="Q112" s="739"/>
      <c r="R112" s="739"/>
      <c r="S112" s="739"/>
      <c r="T112" s="739"/>
      <c r="U112" s="739"/>
      <c r="V112" s="739"/>
      <c r="W112" s="739"/>
      <c r="X112" s="739"/>
      <c r="Y112" s="739"/>
      <c r="Z112" s="739"/>
      <c r="AA112" s="739"/>
      <c r="AB112" s="739"/>
      <c r="AC112" s="739"/>
      <c r="AD112" s="739"/>
      <c r="AE112" s="739"/>
      <c r="AF112" s="739"/>
      <c r="AG112" s="739"/>
      <c r="AH112" s="739"/>
      <c r="AI112" s="739"/>
      <c r="AJ112" s="739"/>
      <c r="AK112" s="739"/>
      <c r="AL112" s="739"/>
      <c r="AM112" s="739"/>
      <c r="AN112" s="739"/>
      <c r="AO112" s="739"/>
      <c r="AP112" s="739"/>
      <c r="AQ112" s="739"/>
      <c r="AR112" s="739"/>
      <c r="AS112" s="739"/>
      <c r="AT112" s="739"/>
      <c r="AU112" s="739"/>
      <c r="AV112" s="739"/>
      <c r="AW112" s="739"/>
      <c r="AX112" s="739"/>
      <c r="AY112" s="739"/>
      <c r="AZ112" s="739"/>
      <c r="BA112" s="739"/>
      <c r="BB112" s="739"/>
      <c r="BC112" s="739"/>
      <c r="BD112" s="739"/>
      <c r="BE112" s="739"/>
      <c r="BF112" s="739"/>
      <c r="BG112" s="739"/>
      <c r="BH112" s="739"/>
      <c r="BI112" s="739"/>
      <c r="BJ112" s="739"/>
      <c r="BK112" s="739"/>
      <c r="BL112" s="740"/>
      <c r="BM112" s="739"/>
      <c r="BN112" s="739"/>
      <c r="BO112" s="739"/>
      <c r="BP112" s="739"/>
      <c r="BQ112" s="739"/>
      <c r="BR112" s="739"/>
      <c r="BS112" s="400">
        <v>0.52083333333333304</v>
      </c>
      <c r="BT112" s="47" t="str">
        <f t="shared" si="598"/>
        <v/>
      </c>
      <c r="BU112" s="47" t="str">
        <f t="shared" si="599"/>
        <v/>
      </c>
      <c r="BV112" s="47" t="str">
        <f t="shared" si="600"/>
        <v/>
      </c>
      <c r="BW112" s="701"/>
      <c r="BX112" s="783" t="s">
        <v>2753</v>
      </c>
      <c r="BY112" s="778" t="str">
        <f t="shared" si="601"/>
        <v/>
      </c>
      <c r="BZ112" s="778" t="str">
        <f t="shared" si="602"/>
        <v/>
      </c>
      <c r="CA112" s="778" t="str">
        <f t="shared" si="603"/>
        <v/>
      </c>
      <c r="CB112" s="741"/>
      <c r="CC112" s="783" t="s">
        <v>2783</v>
      </c>
      <c r="CD112" s="665">
        <f t="shared" si="604"/>
        <v>3.8414351851852158E-2</v>
      </c>
      <c r="CE112" s="723">
        <f t="shared" si="605"/>
        <v>3.159722222222161E-3</v>
      </c>
      <c r="CF112" s="665">
        <f t="shared" si="606"/>
        <v>4.1574074074074319E-2</v>
      </c>
      <c r="CG112" s="52">
        <f t="shared" si="607"/>
        <v>21.6932811087677</v>
      </c>
      <c r="CH112" s="52">
        <f t="shared" si="608"/>
        <v>20.044543429844097</v>
      </c>
      <c r="CI112" s="108">
        <f t="shared" si="609"/>
        <v>0.58324074074074073</v>
      </c>
      <c r="CJ112" s="47" t="str">
        <f t="shared" si="610"/>
        <v/>
      </c>
      <c r="CK112" s="47" t="str">
        <f t="shared" si="611"/>
        <v/>
      </c>
      <c r="CL112" s="47" t="str">
        <f t="shared" si="612"/>
        <v/>
      </c>
      <c r="CM112" s="701"/>
      <c r="CN112" s="783" t="s">
        <v>2815</v>
      </c>
      <c r="CO112" s="687" t="str">
        <f t="shared" si="613"/>
        <v/>
      </c>
      <c r="CP112" s="687" t="str">
        <f t="shared" si="614"/>
        <v/>
      </c>
      <c r="CQ112" s="687" t="str">
        <f t="shared" si="615"/>
        <v/>
      </c>
      <c r="CR112" s="741"/>
      <c r="CS112" s="783" t="s">
        <v>2845</v>
      </c>
      <c r="CT112" s="665">
        <f t="shared" si="616"/>
        <v>3.0486111111111103E-2</v>
      </c>
      <c r="CU112" s="667">
        <f t="shared" si="617"/>
        <v>3.9120370370371305E-3</v>
      </c>
      <c r="CV112" s="665">
        <f t="shared" si="618"/>
        <v>3.4398148148148233E-2</v>
      </c>
      <c r="CW112" s="52">
        <f t="shared" si="619"/>
        <v>27.334851936218676</v>
      </c>
      <c r="CX112" s="52">
        <f t="shared" si="620"/>
        <v>24.226110363391658</v>
      </c>
      <c r="CY112" s="58"/>
      <c r="CZ112" s="59">
        <f t="shared" si="621"/>
        <v>20.840950639853748</v>
      </c>
      <c r="DA112" s="428">
        <f t="shared" si="622"/>
        <v>22.980010078951793</v>
      </c>
      <c r="DB112" s="61">
        <f t="shared" si="623"/>
        <v>6.890046296296326E-2</v>
      </c>
      <c r="DC112" s="61">
        <f t="shared" si="624"/>
        <v>7.5972222222222552E-2</v>
      </c>
      <c r="DD112" s="6"/>
      <c r="DE112" s="63">
        <v>40</v>
      </c>
      <c r="DF112" s="64">
        <f>MINUTE(DB112)/60+HOUR(DB112)+SECOND(DB112)/3600</f>
        <v>1.6536111111111109</v>
      </c>
      <c r="DG112" s="64">
        <f>MINUTE(DC112)/60+HOUR(DC112)+SECOND(DC112)/3600</f>
        <v>1.8233333333333333</v>
      </c>
      <c r="DH112" s="16">
        <f>DH111-5</f>
        <v>195</v>
      </c>
      <c r="DI112" s="16">
        <f t="shared" si="625"/>
        <v>-0.6</v>
      </c>
      <c r="DJ112" s="65">
        <f>IF((DE112+DH112+DI112)&lt;DE112,DE112,DE112+DH112+DI112)</f>
        <v>234.4</v>
      </c>
      <c r="DK112" s="65">
        <f t="shared" si="626"/>
        <v>234.4</v>
      </c>
      <c r="DL112" s="65">
        <f>IF((S112&gt;$DM$3),0,DK112)</f>
        <v>234.4</v>
      </c>
      <c r="DM112" s="65">
        <f>IF((AI112&gt;$DN$3),0,DK112)</f>
        <v>234.4</v>
      </c>
      <c r="DN112" s="65">
        <f>IF((AY112&gt;$DN$3),0,DK112)</f>
        <v>234.4</v>
      </c>
      <c r="DO112" s="131">
        <f>IF((BO112&gt;$DM$3),0,DK112)</f>
        <v>234.4</v>
      </c>
      <c r="DP112" s="65">
        <f>IF((CE112&gt;$DM$3),0,DK112)</f>
        <v>234.4</v>
      </c>
      <c r="DQ112" s="65">
        <f>IF((CU112&gt;$DM$3),0,DK112)</f>
        <v>234.4</v>
      </c>
      <c r="DR112" s="134">
        <f>DL112*DM112*DN112*DO112*DP112*DQ112/DL112/DM112/DN112/DP112/DQ112</f>
        <v>234.4</v>
      </c>
      <c r="DS112" s="704"/>
    </row>
    <row r="113" spans="1:123" s="705" customFormat="1">
      <c r="A113" s="212">
        <f t="shared" ref="A113:A143" si="627">A112+1</f>
        <v>3</v>
      </c>
      <c r="B113" s="80">
        <f>B112</f>
        <v>40</v>
      </c>
      <c r="C113" s="681" t="s">
        <v>2682</v>
      </c>
      <c r="D113" s="114" t="s">
        <v>2683</v>
      </c>
      <c r="E113" s="114" t="s">
        <v>2684</v>
      </c>
      <c r="F113" s="681" t="s">
        <v>2320</v>
      </c>
      <c r="G113" s="739"/>
      <c r="H113" s="739"/>
      <c r="I113" s="739"/>
      <c r="J113" s="739"/>
      <c r="K113" s="739"/>
      <c r="L113" s="739"/>
      <c r="M113" s="739"/>
      <c r="N113" s="739"/>
      <c r="O113" s="739"/>
      <c r="P113" s="739"/>
      <c r="Q113" s="739"/>
      <c r="R113" s="739"/>
      <c r="S113" s="739"/>
      <c r="T113" s="739"/>
      <c r="U113" s="739"/>
      <c r="V113" s="739"/>
      <c r="W113" s="739"/>
      <c r="X113" s="739"/>
      <c r="Y113" s="739"/>
      <c r="Z113" s="739"/>
      <c r="AA113" s="739"/>
      <c r="AB113" s="739"/>
      <c r="AC113" s="739"/>
      <c r="AD113" s="739"/>
      <c r="AE113" s="739"/>
      <c r="AF113" s="739"/>
      <c r="AG113" s="739"/>
      <c r="AH113" s="739"/>
      <c r="AI113" s="739"/>
      <c r="AJ113" s="739"/>
      <c r="AK113" s="739"/>
      <c r="AL113" s="739"/>
      <c r="AM113" s="739"/>
      <c r="AN113" s="739"/>
      <c r="AO113" s="739"/>
      <c r="AP113" s="739"/>
      <c r="AQ113" s="739"/>
      <c r="AR113" s="739"/>
      <c r="AS113" s="739"/>
      <c r="AT113" s="739"/>
      <c r="AU113" s="739"/>
      <c r="AV113" s="739"/>
      <c r="AW113" s="739"/>
      <c r="AX113" s="739"/>
      <c r="AY113" s="739"/>
      <c r="AZ113" s="739"/>
      <c r="BA113" s="739"/>
      <c r="BB113" s="739"/>
      <c r="BC113" s="739"/>
      <c r="BD113" s="739"/>
      <c r="BE113" s="739"/>
      <c r="BF113" s="739"/>
      <c r="BG113" s="739"/>
      <c r="BH113" s="739"/>
      <c r="BI113" s="739"/>
      <c r="BJ113" s="739"/>
      <c r="BK113" s="739"/>
      <c r="BL113" s="379"/>
      <c r="BM113" s="377"/>
      <c r="BN113" s="377"/>
      <c r="BO113" s="377"/>
      <c r="BP113" s="377"/>
      <c r="BQ113" s="377"/>
      <c r="BR113" s="377"/>
      <c r="BS113" s="400">
        <v>0.52083333333333304</v>
      </c>
      <c r="BT113" s="47" t="str">
        <f t="shared" si="598"/>
        <v/>
      </c>
      <c r="BU113" s="47" t="str">
        <f t="shared" si="599"/>
        <v/>
      </c>
      <c r="BV113" s="47" t="str">
        <f t="shared" si="600"/>
        <v/>
      </c>
      <c r="BW113" s="701"/>
      <c r="BX113" s="783" t="s">
        <v>2754</v>
      </c>
      <c r="BY113" s="778" t="str">
        <f t="shared" si="601"/>
        <v/>
      </c>
      <c r="BZ113" s="778" t="str">
        <f t="shared" si="602"/>
        <v/>
      </c>
      <c r="CA113" s="778" t="str">
        <f t="shared" si="603"/>
        <v/>
      </c>
      <c r="CB113" s="741"/>
      <c r="CC113" s="783" t="s">
        <v>2784</v>
      </c>
      <c r="CD113" s="665">
        <f t="shared" si="604"/>
        <v>3.89467592592595E-2</v>
      </c>
      <c r="CE113" s="723">
        <f t="shared" si="605"/>
        <v>2.9050925925926396E-3</v>
      </c>
      <c r="CF113" s="665">
        <f t="shared" si="606"/>
        <v>4.185185185185214E-2</v>
      </c>
      <c r="CG113" s="52">
        <f t="shared" si="607"/>
        <v>21.39673105497771</v>
      </c>
      <c r="CH113" s="52">
        <f t="shared" si="608"/>
        <v>19.911504424778762</v>
      </c>
      <c r="CI113" s="108">
        <f t="shared" si="609"/>
        <v>0.58351851851851855</v>
      </c>
      <c r="CJ113" s="47" t="str">
        <f t="shared" si="610"/>
        <v/>
      </c>
      <c r="CK113" s="47" t="str">
        <f t="shared" si="611"/>
        <v/>
      </c>
      <c r="CL113" s="47" t="str">
        <f t="shared" si="612"/>
        <v/>
      </c>
      <c r="CM113" s="701"/>
      <c r="CN113" s="783" t="s">
        <v>2816</v>
      </c>
      <c r="CO113" s="687" t="str">
        <f t="shared" si="613"/>
        <v/>
      </c>
      <c r="CP113" s="687" t="str">
        <f t="shared" si="614"/>
        <v/>
      </c>
      <c r="CQ113" s="687" t="str">
        <f t="shared" si="615"/>
        <v/>
      </c>
      <c r="CR113" s="741"/>
      <c r="CS113" s="783" t="s">
        <v>2846</v>
      </c>
      <c r="CT113" s="665">
        <f t="shared" si="616"/>
        <v>2.981481481481485E-2</v>
      </c>
      <c r="CU113" s="667">
        <f t="shared" si="617"/>
        <v>4.8726851851851327E-3</v>
      </c>
      <c r="CV113" s="665">
        <f t="shared" si="618"/>
        <v>3.4687499999999982E-2</v>
      </c>
      <c r="CW113" s="52">
        <f t="shared" si="619"/>
        <v>27.950310559006212</v>
      </c>
      <c r="CX113" s="52">
        <f t="shared" si="620"/>
        <v>24.024024024024023</v>
      </c>
      <c r="CY113" s="58"/>
      <c r="CZ113" s="59">
        <f t="shared" si="621"/>
        <v>20.68652653863602</v>
      </c>
      <c r="DA113" s="428">
        <f t="shared" si="622"/>
        <v>23.02642652752062</v>
      </c>
      <c r="DB113" s="61">
        <f t="shared" si="623"/>
        <v>6.876157407407435E-2</v>
      </c>
      <c r="DC113" s="61">
        <f t="shared" si="624"/>
        <v>7.6539351851852122E-2</v>
      </c>
      <c r="DD113" s="6"/>
      <c r="DE113" s="63">
        <v>40</v>
      </c>
      <c r="DF113" s="64">
        <f t="shared" ref="DF113:DG134" si="628">MINUTE(DB113)/60+HOUR(DB113)+SECOND(DB113)/3600</f>
        <v>1.6502777777777777</v>
      </c>
      <c r="DG113" s="64">
        <f t="shared" si="628"/>
        <v>1.8369444444444445</v>
      </c>
      <c r="DH113" s="16">
        <f t="shared" ref="DH113:DH134" si="629">DH112-5</f>
        <v>190</v>
      </c>
      <c r="DI113" s="16">
        <f t="shared" si="625"/>
        <v>-1.4166666666666667</v>
      </c>
      <c r="DJ113" s="65">
        <f t="shared" ref="DJ113:DJ122" si="630">IF((DE113+DH113+DI113)&lt;DE113,DE113,DE113+DH113+DI113)</f>
        <v>228.58333333333334</v>
      </c>
      <c r="DK113" s="65">
        <f t="shared" si="626"/>
        <v>228.58333333333334</v>
      </c>
      <c r="DL113" s="65">
        <f t="shared" ref="DL113:DL122" si="631">IF((S113&gt;$DM$3),0,DK113)</f>
        <v>228.58333333333334</v>
      </c>
      <c r="DM113" s="65">
        <f t="shared" ref="DM113:DM122" si="632">IF((AI113&gt;$DN$3),0,DK113)</f>
        <v>228.58333333333334</v>
      </c>
      <c r="DN113" s="65">
        <f t="shared" ref="DN113:DN122" si="633">IF((AY113&gt;$DN$3),0,DK113)</f>
        <v>228.58333333333334</v>
      </c>
      <c r="DO113" s="131">
        <f t="shared" ref="DO113:DO122" si="634">IF((BO113&gt;$DM$3),0,DK113)</f>
        <v>228.58333333333334</v>
      </c>
      <c r="DP113" s="65">
        <f t="shared" ref="DP113:DP122" si="635">IF((CE113&gt;$DM$3),0,DK113)</f>
        <v>228.58333333333334</v>
      </c>
      <c r="DQ113" s="65">
        <f t="shared" ref="DQ113:DQ122" si="636">IF((CU113&gt;$DM$3),0,DK113)</f>
        <v>228.58333333333334</v>
      </c>
      <c r="DR113" s="134">
        <f t="shared" ref="DR113:DR122" si="637">DL113*DM113*DN113*DO113*DP113*DQ113/DL113/DM113/DN113/DP113/DQ113</f>
        <v>228.58333333333334</v>
      </c>
      <c r="DS113" s="704"/>
    </row>
    <row r="114" spans="1:123" s="713" customFormat="1">
      <c r="A114" s="212">
        <f t="shared" si="627"/>
        <v>4</v>
      </c>
      <c r="B114" s="80">
        <f t="shared" ref="B114:B143" si="638">B113</f>
        <v>40</v>
      </c>
      <c r="C114" s="681" t="s">
        <v>2685</v>
      </c>
      <c r="D114" s="114" t="s">
        <v>2686</v>
      </c>
      <c r="E114" s="114" t="s">
        <v>1222</v>
      </c>
      <c r="F114" s="681" t="s">
        <v>2320</v>
      </c>
      <c r="G114" s="377"/>
      <c r="H114" s="377"/>
      <c r="I114" s="377"/>
      <c r="J114" s="377"/>
      <c r="K114" s="377"/>
      <c r="L114" s="377"/>
      <c r="M114" s="377"/>
      <c r="N114" s="377"/>
      <c r="O114" s="377"/>
      <c r="P114" s="377"/>
      <c r="Q114" s="377"/>
      <c r="R114" s="377"/>
      <c r="S114" s="377"/>
      <c r="T114" s="377"/>
      <c r="U114" s="377"/>
      <c r="V114" s="377"/>
      <c r="W114" s="377"/>
      <c r="X114" s="377"/>
      <c r="Y114" s="377"/>
      <c r="Z114" s="377"/>
      <c r="AA114" s="377"/>
      <c r="AB114" s="377"/>
      <c r="AC114" s="377"/>
      <c r="AD114" s="377"/>
      <c r="AE114" s="377"/>
      <c r="AF114" s="377"/>
      <c r="AG114" s="377"/>
      <c r="AH114" s="377"/>
      <c r="AI114" s="377"/>
      <c r="AJ114" s="377"/>
      <c r="AK114" s="377"/>
      <c r="AL114" s="377"/>
      <c r="AM114" s="377"/>
      <c r="AN114" s="377"/>
      <c r="AO114" s="377"/>
      <c r="AP114" s="377"/>
      <c r="AQ114" s="377"/>
      <c r="AR114" s="377"/>
      <c r="AS114" s="377"/>
      <c r="AT114" s="377"/>
      <c r="AU114" s="377"/>
      <c r="AV114" s="377"/>
      <c r="AW114" s="377"/>
      <c r="AX114" s="377"/>
      <c r="AY114" s="377"/>
      <c r="AZ114" s="377"/>
      <c r="BA114" s="377"/>
      <c r="BB114" s="377"/>
      <c r="BC114" s="377"/>
      <c r="BD114" s="377"/>
      <c r="BE114" s="377"/>
      <c r="BF114" s="377"/>
      <c r="BG114" s="377"/>
      <c r="BH114" s="377"/>
      <c r="BI114" s="377"/>
      <c r="BJ114" s="377"/>
      <c r="BK114" s="377"/>
      <c r="BL114" s="379"/>
      <c r="BM114" s="377"/>
      <c r="BN114" s="377"/>
      <c r="BO114" s="377"/>
      <c r="BP114" s="377"/>
      <c r="BQ114" s="377"/>
      <c r="BR114" s="377"/>
      <c r="BS114" s="400">
        <v>0.52083333333333304</v>
      </c>
      <c r="BT114" s="47" t="str">
        <f t="shared" si="598"/>
        <v/>
      </c>
      <c r="BU114" s="47" t="str">
        <f t="shared" si="599"/>
        <v/>
      </c>
      <c r="BV114" s="47" t="str">
        <f t="shared" si="600"/>
        <v/>
      </c>
      <c r="BW114" s="701"/>
      <c r="BX114" s="783" t="s">
        <v>2755</v>
      </c>
      <c r="BY114" s="778" t="str">
        <f t="shared" si="601"/>
        <v/>
      </c>
      <c r="BZ114" s="778" t="str">
        <f t="shared" si="602"/>
        <v/>
      </c>
      <c r="CA114" s="778" t="str">
        <f t="shared" si="603"/>
        <v/>
      </c>
      <c r="CB114" s="741"/>
      <c r="CC114" s="783" t="s">
        <v>2785</v>
      </c>
      <c r="CD114" s="665">
        <f t="shared" si="604"/>
        <v>3.737268518518555E-2</v>
      </c>
      <c r="CE114" s="723">
        <f t="shared" si="605"/>
        <v>2.569444444444402E-3</v>
      </c>
      <c r="CF114" s="665">
        <f t="shared" si="606"/>
        <v>3.9942129629629952E-2</v>
      </c>
      <c r="CG114" s="52">
        <f t="shared" si="607"/>
        <v>22.297925054196345</v>
      </c>
      <c r="CH114" s="52">
        <f t="shared" si="608"/>
        <v>20.863517820921473</v>
      </c>
      <c r="CI114" s="108">
        <f t="shared" si="609"/>
        <v>0.58160879629629636</v>
      </c>
      <c r="CJ114" s="47" t="str">
        <f t="shared" si="610"/>
        <v/>
      </c>
      <c r="CK114" s="47" t="str">
        <f t="shared" si="611"/>
        <v/>
      </c>
      <c r="CL114" s="47" t="str">
        <f t="shared" si="612"/>
        <v/>
      </c>
      <c r="CM114" s="701"/>
      <c r="CN114" s="783" t="s">
        <v>2817</v>
      </c>
      <c r="CO114" s="687" t="str">
        <f t="shared" si="613"/>
        <v/>
      </c>
      <c r="CP114" s="687" t="str">
        <f t="shared" si="614"/>
        <v/>
      </c>
      <c r="CQ114" s="687" t="str">
        <f t="shared" si="615"/>
        <v/>
      </c>
      <c r="CR114" s="741"/>
      <c r="CS114" s="783" t="s">
        <v>2847</v>
      </c>
      <c r="CT114" s="665">
        <f t="shared" si="616"/>
        <v>3.196759259259252E-2</v>
      </c>
      <c r="CU114" s="667">
        <f t="shared" si="617"/>
        <v>5.5902777777777635E-3</v>
      </c>
      <c r="CV114" s="665">
        <f t="shared" si="618"/>
        <v>3.7557870370370283E-2</v>
      </c>
      <c r="CW114" s="52">
        <f t="shared" si="619"/>
        <v>26.068066618392468</v>
      </c>
      <c r="CX114" s="52">
        <f t="shared" si="620"/>
        <v>22.187981510015408</v>
      </c>
      <c r="CY114" s="58"/>
      <c r="CZ114" s="59">
        <f t="shared" si="621"/>
        <v>20.43010752688172</v>
      </c>
      <c r="DA114" s="428">
        <f t="shared" si="622"/>
        <v>22.834251377065598</v>
      </c>
      <c r="DB114" s="61">
        <f t="shared" si="623"/>
        <v>6.934027777777807E-2</v>
      </c>
      <c r="DC114" s="61">
        <f t="shared" si="624"/>
        <v>7.7500000000000235E-2</v>
      </c>
      <c r="DD114" s="6"/>
      <c r="DE114" s="63">
        <v>40</v>
      </c>
      <c r="DF114" s="64">
        <f t="shared" si="628"/>
        <v>1.6641666666666666</v>
      </c>
      <c r="DG114" s="64">
        <f t="shared" si="628"/>
        <v>1.86</v>
      </c>
      <c r="DH114" s="16">
        <f t="shared" si="629"/>
        <v>185</v>
      </c>
      <c r="DI114" s="16">
        <f t="shared" si="625"/>
        <v>-2.8</v>
      </c>
      <c r="DJ114" s="65">
        <f t="shared" si="630"/>
        <v>222.2</v>
      </c>
      <c r="DK114" s="65">
        <f t="shared" si="626"/>
        <v>222.2</v>
      </c>
      <c r="DL114" s="65">
        <f t="shared" si="631"/>
        <v>222.2</v>
      </c>
      <c r="DM114" s="65">
        <f t="shared" si="632"/>
        <v>222.2</v>
      </c>
      <c r="DN114" s="65">
        <f t="shared" si="633"/>
        <v>222.2</v>
      </c>
      <c r="DO114" s="131">
        <f t="shared" si="634"/>
        <v>222.2</v>
      </c>
      <c r="DP114" s="65">
        <f t="shared" si="635"/>
        <v>222.2</v>
      </c>
      <c r="DQ114" s="65">
        <f t="shared" si="636"/>
        <v>222.2</v>
      </c>
      <c r="DR114" s="134">
        <f t="shared" si="637"/>
        <v>222.19999999999996</v>
      </c>
    </row>
    <row r="115" spans="1:123" s="713" customFormat="1">
      <c r="A115" s="212">
        <f t="shared" si="627"/>
        <v>5</v>
      </c>
      <c r="B115" s="80">
        <f t="shared" si="638"/>
        <v>40</v>
      </c>
      <c r="C115" s="681" t="s">
        <v>2687</v>
      </c>
      <c r="D115" s="114" t="s">
        <v>2688</v>
      </c>
      <c r="E115" s="114" t="s">
        <v>2082</v>
      </c>
      <c r="F115" s="681" t="s">
        <v>2320</v>
      </c>
      <c r="G115" s="739"/>
      <c r="H115" s="739"/>
      <c r="I115" s="739"/>
      <c r="J115" s="739"/>
      <c r="K115" s="739"/>
      <c r="L115" s="739"/>
      <c r="M115" s="739"/>
      <c r="N115" s="739"/>
      <c r="O115" s="739"/>
      <c r="P115" s="739"/>
      <c r="Q115" s="739"/>
      <c r="R115" s="739"/>
      <c r="S115" s="739"/>
      <c r="T115" s="739"/>
      <c r="U115" s="739"/>
      <c r="V115" s="739"/>
      <c r="W115" s="739"/>
      <c r="X115" s="739"/>
      <c r="Y115" s="739"/>
      <c r="Z115" s="739"/>
      <c r="AA115" s="739"/>
      <c r="AB115" s="739"/>
      <c r="AC115" s="739"/>
      <c r="AD115" s="739"/>
      <c r="AE115" s="739"/>
      <c r="AF115" s="739"/>
      <c r="AG115" s="739"/>
      <c r="AH115" s="739"/>
      <c r="AI115" s="739"/>
      <c r="AJ115" s="739"/>
      <c r="AK115" s="739"/>
      <c r="AL115" s="739"/>
      <c r="AM115" s="739"/>
      <c r="AN115" s="739"/>
      <c r="AO115" s="739"/>
      <c r="AP115" s="739"/>
      <c r="AQ115" s="739"/>
      <c r="AR115" s="739"/>
      <c r="AS115" s="739"/>
      <c r="AT115" s="739"/>
      <c r="AU115" s="739"/>
      <c r="AV115" s="739"/>
      <c r="AW115" s="739"/>
      <c r="AX115" s="739"/>
      <c r="AY115" s="739"/>
      <c r="AZ115" s="739"/>
      <c r="BA115" s="739"/>
      <c r="BB115" s="739"/>
      <c r="BC115" s="739"/>
      <c r="BD115" s="739"/>
      <c r="BE115" s="739"/>
      <c r="BF115" s="739"/>
      <c r="BG115" s="739"/>
      <c r="BH115" s="739"/>
      <c r="BI115" s="739"/>
      <c r="BJ115" s="739"/>
      <c r="BK115" s="739"/>
      <c r="BL115" s="740"/>
      <c r="BM115" s="739"/>
      <c r="BN115" s="739"/>
      <c r="BO115" s="739"/>
      <c r="BP115" s="739"/>
      <c r="BQ115" s="739"/>
      <c r="BR115" s="739"/>
      <c r="BS115" s="400">
        <v>0.52083333333333304</v>
      </c>
      <c r="BT115" s="47" t="str">
        <f t="shared" si="598"/>
        <v/>
      </c>
      <c r="BU115" s="47" t="str">
        <f t="shared" si="599"/>
        <v/>
      </c>
      <c r="BV115" s="47" t="str">
        <f t="shared" si="600"/>
        <v/>
      </c>
      <c r="BW115" s="701"/>
      <c r="BX115" s="783" t="s">
        <v>2756</v>
      </c>
      <c r="BY115" s="778" t="str">
        <f t="shared" si="601"/>
        <v/>
      </c>
      <c r="BZ115" s="778" t="str">
        <f t="shared" si="602"/>
        <v/>
      </c>
      <c r="CA115" s="778" t="str">
        <f t="shared" si="603"/>
        <v/>
      </c>
      <c r="CB115" s="741"/>
      <c r="CC115" s="783" t="s">
        <v>2786</v>
      </c>
      <c r="CD115" s="665">
        <f t="shared" si="604"/>
        <v>3.7673611111111449E-2</v>
      </c>
      <c r="CE115" s="723">
        <f t="shared" si="605"/>
        <v>6.0763888888888395E-3</v>
      </c>
      <c r="CF115" s="665">
        <f t="shared" si="606"/>
        <v>4.3750000000000289E-2</v>
      </c>
      <c r="CG115" s="52">
        <f t="shared" si="607"/>
        <v>22.119815668202765</v>
      </c>
      <c r="CH115" s="52">
        <f t="shared" si="608"/>
        <v>19.047619047619047</v>
      </c>
      <c r="CI115" s="108">
        <f t="shared" si="609"/>
        <v>0.5854166666666667</v>
      </c>
      <c r="CJ115" s="47" t="str">
        <f t="shared" si="610"/>
        <v/>
      </c>
      <c r="CK115" s="47" t="str">
        <f t="shared" si="611"/>
        <v/>
      </c>
      <c r="CL115" s="47" t="str">
        <f t="shared" si="612"/>
        <v/>
      </c>
      <c r="CM115" s="701"/>
      <c r="CN115" s="783" t="s">
        <v>2818</v>
      </c>
      <c r="CO115" s="687" t="str">
        <f t="shared" si="613"/>
        <v/>
      </c>
      <c r="CP115" s="687" t="str">
        <f t="shared" si="614"/>
        <v/>
      </c>
      <c r="CQ115" s="687" t="str">
        <f t="shared" si="615"/>
        <v/>
      </c>
      <c r="CR115" s="741"/>
      <c r="CS115" s="783" t="s">
        <v>2848</v>
      </c>
      <c r="CT115" s="665">
        <f t="shared" si="616"/>
        <v>3.3101851851851882E-2</v>
      </c>
      <c r="CU115" s="667">
        <f t="shared" si="617"/>
        <v>6.724537037037015E-3</v>
      </c>
      <c r="CV115" s="665">
        <f t="shared" si="618"/>
        <v>3.9826388888888897E-2</v>
      </c>
      <c r="CW115" s="52">
        <f t="shared" si="619"/>
        <v>25.174825174825177</v>
      </c>
      <c r="CX115" s="52">
        <f t="shared" si="620"/>
        <v>20.924149956408023</v>
      </c>
      <c r="CY115" s="58"/>
      <c r="CZ115" s="59">
        <f t="shared" si="621"/>
        <v>18.944744495222267</v>
      </c>
      <c r="DA115" s="428">
        <f t="shared" si="622"/>
        <v>22.371218315617334</v>
      </c>
      <c r="DB115" s="61">
        <f t="shared" si="623"/>
        <v>7.0775462962963331E-2</v>
      </c>
      <c r="DC115" s="61">
        <f t="shared" si="624"/>
        <v>8.3576388888889186E-2</v>
      </c>
      <c r="DD115" s="6"/>
      <c r="DE115" s="63">
        <v>40</v>
      </c>
      <c r="DF115" s="64">
        <f t="shared" si="628"/>
        <v>1.6986111111111111</v>
      </c>
      <c r="DG115" s="64">
        <f t="shared" si="628"/>
        <v>2.0058333333333334</v>
      </c>
      <c r="DH115" s="16">
        <f t="shared" si="629"/>
        <v>180</v>
      </c>
      <c r="DI115" s="16">
        <f t="shared" si="625"/>
        <v>-11.55</v>
      </c>
      <c r="DJ115" s="65">
        <f t="shared" si="630"/>
        <v>208.45</v>
      </c>
      <c r="DK115" s="65">
        <f t="shared" si="626"/>
        <v>208.45</v>
      </c>
      <c r="DL115" s="65">
        <f t="shared" si="631"/>
        <v>208.45</v>
      </c>
      <c r="DM115" s="65">
        <f t="shared" si="632"/>
        <v>208.45</v>
      </c>
      <c r="DN115" s="65">
        <f t="shared" si="633"/>
        <v>208.45</v>
      </c>
      <c r="DO115" s="131">
        <f t="shared" si="634"/>
        <v>208.45</v>
      </c>
      <c r="DP115" s="65">
        <f t="shared" si="635"/>
        <v>208.45</v>
      </c>
      <c r="DQ115" s="65">
        <f t="shared" si="636"/>
        <v>208.45</v>
      </c>
      <c r="DR115" s="134">
        <f t="shared" si="637"/>
        <v>208.45000000000002</v>
      </c>
    </row>
    <row r="116" spans="1:123" s="705" customFormat="1">
      <c r="A116" s="212">
        <f t="shared" si="627"/>
        <v>6</v>
      </c>
      <c r="B116" s="80">
        <f t="shared" si="638"/>
        <v>40</v>
      </c>
      <c r="C116" s="681" t="s">
        <v>2689</v>
      </c>
      <c r="D116" s="114" t="s">
        <v>2690</v>
      </c>
      <c r="E116" s="114" t="s">
        <v>374</v>
      </c>
      <c r="F116" s="681" t="s">
        <v>2320</v>
      </c>
      <c r="G116" s="739"/>
      <c r="H116" s="739"/>
      <c r="I116" s="739"/>
      <c r="J116" s="739"/>
      <c r="K116" s="739"/>
      <c r="L116" s="739"/>
      <c r="M116" s="739"/>
      <c r="N116" s="739"/>
      <c r="O116" s="739"/>
      <c r="P116" s="739"/>
      <c r="Q116" s="739"/>
      <c r="R116" s="739"/>
      <c r="S116" s="739"/>
      <c r="T116" s="739"/>
      <c r="U116" s="739"/>
      <c r="V116" s="739"/>
      <c r="W116" s="739"/>
      <c r="X116" s="739"/>
      <c r="Y116" s="739"/>
      <c r="Z116" s="739"/>
      <c r="AA116" s="739"/>
      <c r="AB116" s="739"/>
      <c r="AC116" s="739"/>
      <c r="AD116" s="739"/>
      <c r="AE116" s="739"/>
      <c r="AF116" s="739"/>
      <c r="AG116" s="739"/>
      <c r="AH116" s="739"/>
      <c r="AI116" s="739"/>
      <c r="AJ116" s="739"/>
      <c r="AK116" s="739"/>
      <c r="AL116" s="739"/>
      <c r="AM116" s="739"/>
      <c r="AN116" s="739"/>
      <c r="AO116" s="739"/>
      <c r="AP116" s="739"/>
      <c r="AQ116" s="739"/>
      <c r="AR116" s="739"/>
      <c r="AS116" s="739"/>
      <c r="AT116" s="739"/>
      <c r="AU116" s="739"/>
      <c r="AV116" s="739"/>
      <c r="AW116" s="739"/>
      <c r="AX116" s="739"/>
      <c r="AY116" s="739"/>
      <c r="AZ116" s="739"/>
      <c r="BA116" s="739"/>
      <c r="BB116" s="739"/>
      <c r="BC116" s="739"/>
      <c r="BD116" s="739"/>
      <c r="BE116" s="739"/>
      <c r="BF116" s="739"/>
      <c r="BG116" s="739"/>
      <c r="BH116" s="739"/>
      <c r="BI116" s="739"/>
      <c r="BJ116" s="739"/>
      <c r="BK116" s="739"/>
      <c r="BL116" s="740"/>
      <c r="BM116" s="739"/>
      <c r="BN116" s="739"/>
      <c r="BO116" s="739"/>
      <c r="BP116" s="739"/>
      <c r="BQ116" s="739"/>
      <c r="BR116" s="739"/>
      <c r="BS116" s="400">
        <v>0.52083333333333304</v>
      </c>
      <c r="BT116" s="47" t="str">
        <f t="shared" si="598"/>
        <v/>
      </c>
      <c r="BU116" s="47" t="str">
        <f t="shared" si="599"/>
        <v/>
      </c>
      <c r="BV116" s="47" t="str">
        <f t="shared" si="600"/>
        <v/>
      </c>
      <c r="BW116" s="701"/>
      <c r="BX116" s="783" t="s">
        <v>2757</v>
      </c>
      <c r="BY116" s="778" t="str">
        <f t="shared" si="601"/>
        <v/>
      </c>
      <c r="BZ116" s="778" t="str">
        <f t="shared" si="602"/>
        <v/>
      </c>
      <c r="CA116" s="778" t="str">
        <f t="shared" si="603"/>
        <v/>
      </c>
      <c r="CB116" s="741"/>
      <c r="CC116" s="783" t="s">
        <v>2787</v>
      </c>
      <c r="CD116" s="665">
        <f t="shared" si="604"/>
        <v>3.4861111111111343E-2</v>
      </c>
      <c r="CE116" s="723">
        <f t="shared" si="605"/>
        <v>2.7083333333334236E-3</v>
      </c>
      <c r="CF116" s="665">
        <f t="shared" si="606"/>
        <v>3.7569444444444766E-2</v>
      </c>
      <c r="CG116" s="52">
        <f t="shared" si="607"/>
        <v>23.904382470119522</v>
      </c>
      <c r="CH116" s="52">
        <f t="shared" si="608"/>
        <v>22.181146025878004</v>
      </c>
      <c r="CI116" s="108">
        <f t="shared" si="609"/>
        <v>0.57923611111111117</v>
      </c>
      <c r="CJ116" s="47" t="str">
        <f t="shared" si="610"/>
        <v/>
      </c>
      <c r="CK116" s="47" t="str">
        <f t="shared" si="611"/>
        <v/>
      </c>
      <c r="CL116" s="47" t="str">
        <f t="shared" si="612"/>
        <v/>
      </c>
      <c r="CM116" s="701"/>
      <c r="CN116" s="783" t="s">
        <v>2819</v>
      </c>
      <c r="CO116" s="687" t="str">
        <f t="shared" si="613"/>
        <v/>
      </c>
      <c r="CP116" s="687" t="str">
        <f t="shared" si="614"/>
        <v/>
      </c>
      <c r="CQ116" s="687" t="str">
        <f t="shared" si="615"/>
        <v/>
      </c>
      <c r="CR116" s="741"/>
      <c r="CS116" s="783" t="s">
        <v>2849</v>
      </c>
      <c r="CT116" s="665">
        <f t="shared" si="616"/>
        <v>4.8287037037036962E-2</v>
      </c>
      <c r="CU116" s="667">
        <f t="shared" si="617"/>
        <v>2.7083333333333126E-3</v>
      </c>
      <c r="CV116" s="665">
        <f t="shared" si="618"/>
        <v>5.0995370370370274E-2</v>
      </c>
      <c r="CW116" s="52">
        <f t="shared" si="619"/>
        <v>17.257909875359541</v>
      </c>
      <c r="CX116" s="52">
        <f t="shared" si="620"/>
        <v>16.341352700862458</v>
      </c>
      <c r="CY116" s="58"/>
      <c r="CZ116" s="59">
        <f t="shared" si="621"/>
        <v>17.877679038159958</v>
      </c>
      <c r="DA116" s="428">
        <f t="shared" si="622"/>
        <v>19.042316258351892</v>
      </c>
      <c r="DB116" s="61">
        <f t="shared" si="623"/>
        <v>8.3148148148148304E-2</v>
      </c>
      <c r="DC116" s="61">
        <f t="shared" si="624"/>
        <v>8.856481481481504E-2</v>
      </c>
      <c r="DD116" s="6"/>
      <c r="DE116" s="63">
        <v>40</v>
      </c>
      <c r="DF116" s="64">
        <f t="shared" si="628"/>
        <v>1.9955555555555555</v>
      </c>
      <c r="DG116" s="64">
        <f t="shared" si="628"/>
        <v>2.1255555555555556</v>
      </c>
      <c r="DH116" s="16">
        <f t="shared" si="629"/>
        <v>175</v>
      </c>
      <c r="DI116" s="16">
        <f t="shared" si="625"/>
        <v>-18.733333333333334</v>
      </c>
      <c r="DJ116" s="65">
        <f t="shared" si="630"/>
        <v>196.26666666666665</v>
      </c>
      <c r="DK116" s="65">
        <f t="shared" si="626"/>
        <v>196.26666666666665</v>
      </c>
      <c r="DL116" s="65">
        <f t="shared" si="631"/>
        <v>196.26666666666665</v>
      </c>
      <c r="DM116" s="65">
        <f t="shared" si="632"/>
        <v>196.26666666666665</v>
      </c>
      <c r="DN116" s="65">
        <f t="shared" si="633"/>
        <v>196.26666666666665</v>
      </c>
      <c r="DO116" s="131">
        <f t="shared" si="634"/>
        <v>196.26666666666665</v>
      </c>
      <c r="DP116" s="65">
        <f t="shared" si="635"/>
        <v>196.26666666666665</v>
      </c>
      <c r="DQ116" s="65">
        <f t="shared" si="636"/>
        <v>196.26666666666665</v>
      </c>
      <c r="DR116" s="134">
        <f t="shared" si="637"/>
        <v>196.26666666666668</v>
      </c>
      <c r="DS116" s="704"/>
    </row>
    <row r="117" spans="1:123" s="705" customFormat="1">
      <c r="A117" s="212">
        <f t="shared" si="627"/>
        <v>7</v>
      </c>
      <c r="B117" s="80">
        <f t="shared" si="638"/>
        <v>40</v>
      </c>
      <c r="C117" s="681" t="s">
        <v>2691</v>
      </c>
      <c r="D117" s="114" t="s">
        <v>2692</v>
      </c>
      <c r="E117" s="114" t="s">
        <v>2693</v>
      </c>
      <c r="F117" s="681" t="s">
        <v>2320</v>
      </c>
      <c r="G117" s="739"/>
      <c r="H117" s="739"/>
      <c r="I117" s="739"/>
      <c r="J117" s="739"/>
      <c r="K117" s="739"/>
      <c r="L117" s="739"/>
      <c r="M117" s="739"/>
      <c r="N117" s="739"/>
      <c r="O117" s="739"/>
      <c r="P117" s="739"/>
      <c r="Q117" s="739"/>
      <c r="R117" s="739"/>
      <c r="S117" s="739"/>
      <c r="T117" s="739"/>
      <c r="U117" s="739"/>
      <c r="V117" s="739"/>
      <c r="W117" s="739"/>
      <c r="X117" s="739"/>
      <c r="Y117" s="739"/>
      <c r="Z117" s="739"/>
      <c r="AA117" s="739"/>
      <c r="AB117" s="739"/>
      <c r="AC117" s="739"/>
      <c r="AD117" s="739"/>
      <c r="AE117" s="739"/>
      <c r="AF117" s="739"/>
      <c r="AG117" s="739"/>
      <c r="AH117" s="739"/>
      <c r="AI117" s="739"/>
      <c r="AJ117" s="739"/>
      <c r="AK117" s="739"/>
      <c r="AL117" s="739"/>
      <c r="AM117" s="739"/>
      <c r="AN117" s="739"/>
      <c r="AO117" s="739"/>
      <c r="AP117" s="739"/>
      <c r="AQ117" s="739"/>
      <c r="AR117" s="739"/>
      <c r="AS117" s="739"/>
      <c r="AT117" s="739"/>
      <c r="AU117" s="739"/>
      <c r="AV117" s="739"/>
      <c r="AW117" s="739"/>
      <c r="AX117" s="739"/>
      <c r="AY117" s="739"/>
      <c r="AZ117" s="739"/>
      <c r="BA117" s="739"/>
      <c r="BB117" s="739"/>
      <c r="BC117" s="739"/>
      <c r="BD117" s="739"/>
      <c r="BE117" s="739"/>
      <c r="BF117" s="739"/>
      <c r="BG117" s="739"/>
      <c r="BH117" s="739"/>
      <c r="BI117" s="739"/>
      <c r="BJ117" s="739"/>
      <c r="BK117" s="739"/>
      <c r="BL117" s="740"/>
      <c r="BM117" s="739"/>
      <c r="BN117" s="739"/>
      <c r="BO117" s="739"/>
      <c r="BP117" s="739"/>
      <c r="BQ117" s="739"/>
      <c r="BR117" s="739"/>
      <c r="BS117" s="400">
        <v>0.52083333333333304</v>
      </c>
      <c r="BT117" s="47" t="str">
        <f t="shared" si="598"/>
        <v/>
      </c>
      <c r="BU117" s="47" t="str">
        <f t="shared" si="599"/>
        <v/>
      </c>
      <c r="BV117" s="47" t="str">
        <f t="shared" si="600"/>
        <v/>
      </c>
      <c r="BW117" s="701"/>
      <c r="BX117" s="783" t="s">
        <v>2758</v>
      </c>
      <c r="BY117" s="778" t="str">
        <f t="shared" si="601"/>
        <v/>
      </c>
      <c r="BZ117" s="778" t="str">
        <f t="shared" si="602"/>
        <v/>
      </c>
      <c r="CA117" s="778" t="str">
        <f t="shared" si="603"/>
        <v/>
      </c>
      <c r="CB117" s="741"/>
      <c r="CC117" s="783" t="s">
        <v>2788</v>
      </c>
      <c r="CD117" s="665">
        <f t="shared" si="604"/>
        <v>3.8877314814815045E-2</v>
      </c>
      <c r="CE117" s="723">
        <f t="shared" si="605"/>
        <v>8.9930555555556291E-3</v>
      </c>
      <c r="CF117" s="665">
        <f t="shared" si="606"/>
        <v>4.7870370370370674E-2</v>
      </c>
      <c r="CG117" s="52">
        <f t="shared" si="607"/>
        <v>21.434950878237572</v>
      </c>
      <c r="CH117" s="52">
        <f t="shared" si="608"/>
        <v>17.408123791102515</v>
      </c>
      <c r="CI117" s="108">
        <f t="shared" si="609"/>
        <v>0.58953703703703708</v>
      </c>
      <c r="CJ117" s="47" t="str">
        <f t="shared" si="610"/>
        <v/>
      </c>
      <c r="CK117" s="47" t="str">
        <f t="shared" si="611"/>
        <v/>
      </c>
      <c r="CL117" s="47" t="str">
        <f t="shared" si="612"/>
        <v/>
      </c>
      <c r="CM117" s="701"/>
      <c r="CN117" s="783" t="s">
        <v>2820</v>
      </c>
      <c r="CO117" s="687" t="str">
        <f t="shared" si="613"/>
        <v/>
      </c>
      <c r="CP117" s="687" t="str">
        <f t="shared" si="614"/>
        <v/>
      </c>
      <c r="CQ117" s="687" t="str">
        <f t="shared" si="615"/>
        <v/>
      </c>
      <c r="CR117" s="741"/>
      <c r="CS117" s="783" t="s">
        <v>2850</v>
      </c>
      <c r="CT117" s="665">
        <f t="shared" si="616"/>
        <v>3.6435185185185182E-2</v>
      </c>
      <c r="CU117" s="667">
        <f t="shared" si="617"/>
        <v>7.9166666666665719E-3</v>
      </c>
      <c r="CV117" s="665">
        <f t="shared" si="618"/>
        <v>4.4351851851851753E-2</v>
      </c>
      <c r="CW117" s="52">
        <f t="shared" si="619"/>
        <v>22.871664548919949</v>
      </c>
      <c r="CX117" s="52">
        <f t="shared" si="620"/>
        <v>18.789144050104383</v>
      </c>
      <c r="CY117" s="58"/>
      <c r="CZ117" s="59">
        <f t="shared" si="621"/>
        <v>17.168674698795179</v>
      </c>
      <c r="DA117" s="428">
        <f t="shared" si="622"/>
        <v>21.023513139695712</v>
      </c>
      <c r="DB117" s="61">
        <f t="shared" si="623"/>
        <v>7.5312500000000226E-2</v>
      </c>
      <c r="DC117" s="61">
        <f t="shared" si="624"/>
        <v>9.2222222222222427E-2</v>
      </c>
      <c r="DD117" s="6"/>
      <c r="DE117" s="63">
        <v>40</v>
      </c>
      <c r="DF117" s="64">
        <f t="shared" si="628"/>
        <v>1.8075000000000001</v>
      </c>
      <c r="DG117" s="64">
        <f t="shared" si="628"/>
        <v>2.2133333333333334</v>
      </c>
      <c r="DH117" s="16">
        <f t="shared" si="629"/>
        <v>170</v>
      </c>
      <c r="DI117" s="16">
        <f t="shared" si="625"/>
        <v>-24</v>
      </c>
      <c r="DJ117" s="65">
        <f t="shared" si="630"/>
        <v>186</v>
      </c>
      <c r="DK117" s="65">
        <f t="shared" si="626"/>
        <v>186</v>
      </c>
      <c r="DL117" s="65">
        <f t="shared" si="631"/>
        <v>186</v>
      </c>
      <c r="DM117" s="65">
        <f t="shared" si="632"/>
        <v>186</v>
      </c>
      <c r="DN117" s="65">
        <f t="shared" si="633"/>
        <v>186</v>
      </c>
      <c r="DO117" s="131">
        <f t="shared" si="634"/>
        <v>186</v>
      </c>
      <c r="DP117" s="65">
        <f t="shared" si="635"/>
        <v>186</v>
      </c>
      <c r="DQ117" s="65">
        <f t="shared" si="636"/>
        <v>186</v>
      </c>
      <c r="DR117" s="134">
        <f t="shared" si="637"/>
        <v>186</v>
      </c>
      <c r="DS117" s="704"/>
    </row>
    <row r="118" spans="1:123" s="705" customFormat="1">
      <c r="A118" s="212">
        <f t="shared" si="627"/>
        <v>8</v>
      </c>
      <c r="B118" s="80">
        <f t="shared" si="638"/>
        <v>40</v>
      </c>
      <c r="C118" s="681" t="s">
        <v>2694</v>
      </c>
      <c r="D118" s="114" t="s">
        <v>2695</v>
      </c>
      <c r="E118" s="114" t="s">
        <v>2081</v>
      </c>
      <c r="F118" s="681" t="s">
        <v>2320</v>
      </c>
      <c r="G118" s="377"/>
      <c r="H118" s="377"/>
      <c r="I118" s="377"/>
      <c r="J118" s="377"/>
      <c r="K118" s="377"/>
      <c r="L118" s="377"/>
      <c r="M118" s="377"/>
      <c r="N118" s="377"/>
      <c r="O118" s="377"/>
      <c r="P118" s="377"/>
      <c r="Q118" s="377"/>
      <c r="R118" s="377"/>
      <c r="S118" s="377"/>
      <c r="T118" s="377"/>
      <c r="U118" s="377"/>
      <c r="V118" s="377"/>
      <c r="W118" s="377"/>
      <c r="X118" s="377"/>
      <c r="Y118" s="377"/>
      <c r="Z118" s="377"/>
      <c r="AA118" s="377"/>
      <c r="AB118" s="377"/>
      <c r="AC118" s="377"/>
      <c r="AD118" s="377"/>
      <c r="AE118" s="377"/>
      <c r="AF118" s="377"/>
      <c r="AG118" s="377"/>
      <c r="AH118" s="377"/>
      <c r="AI118" s="377"/>
      <c r="AJ118" s="377"/>
      <c r="AK118" s="377"/>
      <c r="AL118" s="377"/>
      <c r="AM118" s="377"/>
      <c r="AN118" s="377"/>
      <c r="AO118" s="377"/>
      <c r="AP118" s="377"/>
      <c r="AQ118" s="377"/>
      <c r="AR118" s="377"/>
      <c r="AS118" s="377"/>
      <c r="AT118" s="377"/>
      <c r="AU118" s="377"/>
      <c r="AV118" s="377"/>
      <c r="AW118" s="377"/>
      <c r="AX118" s="377"/>
      <c r="AY118" s="377"/>
      <c r="AZ118" s="377"/>
      <c r="BA118" s="377"/>
      <c r="BB118" s="377"/>
      <c r="BC118" s="377"/>
      <c r="BD118" s="377"/>
      <c r="BE118" s="377"/>
      <c r="BF118" s="377"/>
      <c r="BG118" s="377"/>
      <c r="BH118" s="377"/>
      <c r="BI118" s="377"/>
      <c r="BJ118" s="377"/>
      <c r="BK118" s="377"/>
      <c r="BL118" s="379"/>
      <c r="BM118" s="377"/>
      <c r="BN118" s="377"/>
      <c r="BO118" s="377"/>
      <c r="BP118" s="377"/>
      <c r="BQ118" s="377"/>
      <c r="BR118" s="377"/>
      <c r="BS118" s="400">
        <v>0.52083333333333304</v>
      </c>
      <c r="BT118" s="47" t="str">
        <f t="shared" si="598"/>
        <v/>
      </c>
      <c r="BU118" s="47" t="str">
        <f t="shared" si="599"/>
        <v/>
      </c>
      <c r="BV118" s="47" t="str">
        <f t="shared" si="600"/>
        <v/>
      </c>
      <c r="BW118" s="701"/>
      <c r="BX118" s="783" t="s">
        <v>2759</v>
      </c>
      <c r="BY118" s="778" t="str">
        <f t="shared" si="601"/>
        <v/>
      </c>
      <c r="BZ118" s="778" t="str">
        <f t="shared" si="602"/>
        <v/>
      </c>
      <c r="CA118" s="778" t="str">
        <f t="shared" si="603"/>
        <v/>
      </c>
      <c r="CB118" s="741"/>
      <c r="CC118" s="783" t="s">
        <v>2789</v>
      </c>
      <c r="CD118" s="665">
        <f t="shared" si="604"/>
        <v>4.5219907407407667E-2</v>
      </c>
      <c r="CE118" s="723">
        <f t="shared" si="605"/>
        <v>4.8726851851852437E-3</v>
      </c>
      <c r="CF118" s="665">
        <f t="shared" si="606"/>
        <v>5.0092592592592911E-2</v>
      </c>
      <c r="CG118" s="52">
        <f t="shared" si="607"/>
        <v>18.428461735346815</v>
      </c>
      <c r="CH118" s="52">
        <f t="shared" si="608"/>
        <v>16.635859519408505</v>
      </c>
      <c r="CI118" s="108">
        <f t="shared" si="609"/>
        <v>0.59175925925925932</v>
      </c>
      <c r="CJ118" s="47" t="str">
        <f t="shared" si="610"/>
        <v/>
      </c>
      <c r="CK118" s="47" t="str">
        <f t="shared" si="611"/>
        <v/>
      </c>
      <c r="CL118" s="47" t="str">
        <f t="shared" si="612"/>
        <v/>
      </c>
      <c r="CM118" s="701"/>
      <c r="CN118" s="783" t="s">
        <v>2821</v>
      </c>
      <c r="CO118" s="687" t="str">
        <f t="shared" si="613"/>
        <v/>
      </c>
      <c r="CP118" s="687" t="str">
        <f t="shared" si="614"/>
        <v/>
      </c>
      <c r="CQ118" s="687" t="str">
        <f t="shared" si="615"/>
        <v/>
      </c>
      <c r="CR118" s="741"/>
      <c r="CS118" s="783" t="s">
        <v>2851</v>
      </c>
      <c r="CT118" s="665">
        <f t="shared" si="616"/>
        <v>4.5011574074074079E-2</v>
      </c>
      <c r="CU118" s="667">
        <f t="shared" si="617"/>
        <v>4.8726851851851327E-3</v>
      </c>
      <c r="CV118" s="665">
        <f t="shared" si="618"/>
        <v>4.9884259259259212E-2</v>
      </c>
      <c r="CW118" s="52">
        <f t="shared" si="619"/>
        <v>18.51375674980715</v>
      </c>
      <c r="CX118" s="52">
        <f t="shared" si="620"/>
        <v>16.705336426914155</v>
      </c>
      <c r="CY118" s="58"/>
      <c r="CZ118" s="59">
        <f t="shared" si="621"/>
        <v>15.836999305394768</v>
      </c>
      <c r="DA118" s="428">
        <f t="shared" si="622"/>
        <v>17.54746023601847</v>
      </c>
      <c r="DB118" s="61">
        <f t="shared" si="623"/>
        <v>9.0231481481481746E-2</v>
      </c>
      <c r="DC118" s="61">
        <f t="shared" si="624"/>
        <v>9.9976851851852122E-2</v>
      </c>
      <c r="DD118" s="6"/>
      <c r="DE118" s="63">
        <v>40</v>
      </c>
      <c r="DF118" s="64">
        <f t="shared" si="628"/>
        <v>2.1655555555555557</v>
      </c>
      <c r="DG118" s="64">
        <f t="shared" si="628"/>
        <v>2.3994444444444443</v>
      </c>
      <c r="DH118" s="16">
        <f t="shared" si="629"/>
        <v>165</v>
      </c>
      <c r="DI118" s="16">
        <f t="shared" si="625"/>
        <v>-35.166666666666664</v>
      </c>
      <c r="DJ118" s="65">
        <f t="shared" si="630"/>
        <v>169.83333333333334</v>
      </c>
      <c r="DK118" s="65">
        <f t="shared" si="626"/>
        <v>169.83333333333334</v>
      </c>
      <c r="DL118" s="65">
        <f t="shared" si="631"/>
        <v>169.83333333333334</v>
      </c>
      <c r="DM118" s="65">
        <f t="shared" si="632"/>
        <v>169.83333333333334</v>
      </c>
      <c r="DN118" s="65">
        <f t="shared" si="633"/>
        <v>169.83333333333334</v>
      </c>
      <c r="DO118" s="131">
        <f t="shared" si="634"/>
        <v>169.83333333333334</v>
      </c>
      <c r="DP118" s="65">
        <f t="shared" si="635"/>
        <v>169.83333333333334</v>
      </c>
      <c r="DQ118" s="65">
        <f t="shared" si="636"/>
        <v>169.83333333333334</v>
      </c>
      <c r="DR118" s="134">
        <f t="shared" si="637"/>
        <v>169.83333333333329</v>
      </c>
      <c r="DS118" s="704"/>
    </row>
    <row r="119" spans="1:123" s="705" customFormat="1">
      <c r="A119" s="212">
        <f t="shared" si="627"/>
        <v>9</v>
      </c>
      <c r="B119" s="80">
        <f t="shared" si="638"/>
        <v>40</v>
      </c>
      <c r="C119" s="681" t="s">
        <v>2696</v>
      </c>
      <c r="D119" s="114" t="s">
        <v>2697</v>
      </c>
      <c r="E119" s="114" t="s">
        <v>2698</v>
      </c>
      <c r="F119" s="681" t="s">
        <v>2320</v>
      </c>
      <c r="G119" s="739"/>
      <c r="H119" s="739"/>
      <c r="I119" s="739"/>
      <c r="J119" s="739"/>
      <c r="K119" s="739"/>
      <c r="L119" s="739"/>
      <c r="M119" s="739"/>
      <c r="N119" s="739"/>
      <c r="O119" s="739"/>
      <c r="P119" s="739"/>
      <c r="Q119" s="739"/>
      <c r="R119" s="739"/>
      <c r="S119" s="739"/>
      <c r="T119" s="739"/>
      <c r="U119" s="739"/>
      <c r="V119" s="739"/>
      <c r="W119" s="739"/>
      <c r="X119" s="739"/>
      <c r="Y119" s="739"/>
      <c r="Z119" s="739"/>
      <c r="AA119" s="739"/>
      <c r="AB119" s="739"/>
      <c r="AC119" s="739"/>
      <c r="AD119" s="739"/>
      <c r="AE119" s="739"/>
      <c r="AF119" s="739"/>
      <c r="AG119" s="739"/>
      <c r="AH119" s="739"/>
      <c r="AI119" s="739"/>
      <c r="AJ119" s="739"/>
      <c r="AK119" s="739"/>
      <c r="AL119" s="739"/>
      <c r="AM119" s="739"/>
      <c r="AN119" s="739"/>
      <c r="AO119" s="739"/>
      <c r="AP119" s="739"/>
      <c r="AQ119" s="739"/>
      <c r="AR119" s="739"/>
      <c r="AS119" s="739"/>
      <c r="AT119" s="739"/>
      <c r="AU119" s="739"/>
      <c r="AV119" s="739"/>
      <c r="AW119" s="739"/>
      <c r="AX119" s="739"/>
      <c r="AY119" s="739"/>
      <c r="AZ119" s="739"/>
      <c r="BA119" s="739"/>
      <c r="BB119" s="739"/>
      <c r="BC119" s="739"/>
      <c r="BD119" s="739"/>
      <c r="BE119" s="739"/>
      <c r="BF119" s="739"/>
      <c r="BG119" s="739"/>
      <c r="BH119" s="739"/>
      <c r="BI119" s="739"/>
      <c r="BJ119" s="739"/>
      <c r="BK119" s="739"/>
      <c r="BL119" s="740"/>
      <c r="BM119" s="739"/>
      <c r="BN119" s="739"/>
      <c r="BO119" s="739"/>
      <c r="BP119" s="739"/>
      <c r="BQ119" s="739"/>
      <c r="BR119" s="739"/>
      <c r="BS119" s="400">
        <v>0.52083333333333304</v>
      </c>
      <c r="BT119" s="47" t="str">
        <f t="shared" si="598"/>
        <v/>
      </c>
      <c r="BU119" s="47" t="str">
        <f t="shared" si="599"/>
        <v/>
      </c>
      <c r="BV119" s="47" t="str">
        <f t="shared" si="600"/>
        <v/>
      </c>
      <c r="BW119" s="701"/>
      <c r="BX119" s="783" t="s">
        <v>2760</v>
      </c>
      <c r="BY119" s="778" t="str">
        <f t="shared" si="601"/>
        <v/>
      </c>
      <c r="BZ119" s="778" t="str">
        <f t="shared" si="602"/>
        <v/>
      </c>
      <c r="CA119" s="778" t="str">
        <f t="shared" si="603"/>
        <v/>
      </c>
      <c r="CB119" s="741"/>
      <c r="CC119" s="783" t="s">
        <v>2790</v>
      </c>
      <c r="CD119" s="665">
        <f t="shared" si="604"/>
        <v>4.1076388888889204E-2</v>
      </c>
      <c r="CE119" s="723">
        <f t="shared" si="605"/>
        <v>7.7662037037037335E-3</v>
      </c>
      <c r="CF119" s="665">
        <f t="shared" si="606"/>
        <v>4.8842592592592937E-2</v>
      </c>
      <c r="CG119" s="52">
        <f t="shared" si="607"/>
        <v>20.287404902789522</v>
      </c>
      <c r="CH119" s="52">
        <f t="shared" si="608"/>
        <v>17.061611374407583</v>
      </c>
      <c r="CI119" s="108">
        <f t="shared" si="609"/>
        <v>0.59050925925925934</v>
      </c>
      <c r="CJ119" s="47" t="str">
        <f t="shared" si="610"/>
        <v/>
      </c>
      <c r="CK119" s="47" t="str">
        <f t="shared" si="611"/>
        <v/>
      </c>
      <c r="CL119" s="47" t="str">
        <f t="shared" si="612"/>
        <v/>
      </c>
      <c r="CM119" s="701"/>
      <c r="CN119" s="783" t="s">
        <v>2822</v>
      </c>
      <c r="CO119" s="687" t="str">
        <f t="shared" si="613"/>
        <v/>
      </c>
      <c r="CP119" s="687" t="str">
        <f t="shared" si="614"/>
        <v/>
      </c>
      <c r="CQ119" s="687" t="str">
        <f t="shared" si="615"/>
        <v/>
      </c>
      <c r="CR119" s="741"/>
      <c r="CS119" s="783" t="s">
        <v>2852</v>
      </c>
      <c r="CT119" s="665">
        <f t="shared" si="616"/>
        <v>4.5798611111111054E-2</v>
      </c>
      <c r="CU119" s="667">
        <f t="shared" si="617"/>
        <v>5.4282407407407751E-3</v>
      </c>
      <c r="CV119" s="665">
        <f t="shared" si="618"/>
        <v>5.1226851851851829E-2</v>
      </c>
      <c r="CW119" s="52">
        <f t="shared" si="619"/>
        <v>18.195602729340411</v>
      </c>
      <c r="CX119" s="52">
        <f t="shared" si="620"/>
        <v>16.267510167193851</v>
      </c>
      <c r="CY119" s="58"/>
      <c r="CZ119" s="59">
        <f t="shared" si="621"/>
        <v>15.822345593337962</v>
      </c>
      <c r="DA119" s="428">
        <f t="shared" si="622"/>
        <v>18.225419664268586</v>
      </c>
      <c r="DB119" s="61">
        <f t="shared" si="623"/>
        <v>8.6875000000000258E-2</v>
      </c>
      <c r="DC119" s="61">
        <f t="shared" si="624"/>
        <v>0.10006944444444477</v>
      </c>
      <c r="DD119" s="6"/>
      <c r="DE119" s="63">
        <v>40</v>
      </c>
      <c r="DF119" s="64">
        <f t="shared" si="628"/>
        <v>2.085</v>
      </c>
      <c r="DG119" s="64">
        <f t="shared" si="628"/>
        <v>2.4016666666666664</v>
      </c>
      <c r="DH119" s="16">
        <f t="shared" si="629"/>
        <v>160</v>
      </c>
      <c r="DI119" s="16">
        <f t="shared" si="625"/>
        <v>-35.299999999999997</v>
      </c>
      <c r="DJ119" s="65">
        <f t="shared" si="630"/>
        <v>164.7</v>
      </c>
      <c r="DK119" s="65">
        <f t="shared" si="626"/>
        <v>164.7</v>
      </c>
      <c r="DL119" s="65">
        <f t="shared" si="631"/>
        <v>164.7</v>
      </c>
      <c r="DM119" s="65">
        <f t="shared" si="632"/>
        <v>164.7</v>
      </c>
      <c r="DN119" s="65">
        <f t="shared" si="633"/>
        <v>164.7</v>
      </c>
      <c r="DO119" s="131">
        <f t="shared" si="634"/>
        <v>164.7</v>
      </c>
      <c r="DP119" s="65">
        <f t="shared" si="635"/>
        <v>164.7</v>
      </c>
      <c r="DQ119" s="65">
        <f t="shared" si="636"/>
        <v>164.7</v>
      </c>
      <c r="DR119" s="134">
        <f t="shared" si="637"/>
        <v>164.7</v>
      </c>
      <c r="DS119" s="704"/>
    </row>
    <row r="120" spans="1:123" s="705" customFormat="1">
      <c r="A120" s="212">
        <f t="shared" si="627"/>
        <v>10</v>
      </c>
      <c r="B120" s="80">
        <f t="shared" si="638"/>
        <v>40</v>
      </c>
      <c r="C120" s="681" t="s">
        <v>2699</v>
      </c>
      <c r="D120" s="114" t="s">
        <v>2700</v>
      </c>
      <c r="E120" s="114" t="s">
        <v>318</v>
      </c>
      <c r="F120" s="681" t="s">
        <v>2320</v>
      </c>
      <c r="G120" s="739"/>
      <c r="H120" s="739"/>
      <c r="I120" s="739"/>
      <c r="J120" s="739"/>
      <c r="K120" s="739"/>
      <c r="L120" s="739"/>
      <c r="M120" s="739"/>
      <c r="N120" s="739"/>
      <c r="O120" s="739"/>
      <c r="P120" s="739"/>
      <c r="Q120" s="739"/>
      <c r="R120" s="739"/>
      <c r="S120" s="739"/>
      <c r="T120" s="739"/>
      <c r="U120" s="739"/>
      <c r="V120" s="739"/>
      <c r="W120" s="739"/>
      <c r="X120" s="739"/>
      <c r="Y120" s="739"/>
      <c r="Z120" s="739"/>
      <c r="AA120" s="739"/>
      <c r="AB120" s="739"/>
      <c r="AC120" s="739"/>
      <c r="AD120" s="739"/>
      <c r="AE120" s="739"/>
      <c r="AF120" s="739"/>
      <c r="AG120" s="739"/>
      <c r="AH120" s="739"/>
      <c r="AI120" s="739"/>
      <c r="AJ120" s="739"/>
      <c r="AK120" s="739"/>
      <c r="AL120" s="739"/>
      <c r="AM120" s="739"/>
      <c r="AN120" s="739"/>
      <c r="AO120" s="739"/>
      <c r="AP120" s="739"/>
      <c r="AQ120" s="739"/>
      <c r="AR120" s="739"/>
      <c r="AS120" s="739"/>
      <c r="AT120" s="739"/>
      <c r="AU120" s="739"/>
      <c r="AV120" s="739"/>
      <c r="AW120" s="739"/>
      <c r="AX120" s="739"/>
      <c r="AY120" s="739"/>
      <c r="AZ120" s="739"/>
      <c r="BA120" s="739"/>
      <c r="BB120" s="739"/>
      <c r="BC120" s="739"/>
      <c r="BD120" s="739"/>
      <c r="BE120" s="739"/>
      <c r="BF120" s="739"/>
      <c r="BG120" s="739"/>
      <c r="BH120" s="739"/>
      <c r="BI120" s="739"/>
      <c r="BJ120" s="739"/>
      <c r="BK120" s="739"/>
      <c r="BL120" s="740"/>
      <c r="BM120" s="739"/>
      <c r="BN120" s="739"/>
      <c r="BO120" s="739"/>
      <c r="BP120" s="739"/>
      <c r="BQ120" s="739"/>
      <c r="BR120" s="739"/>
      <c r="BS120" s="400">
        <v>0.52083333333333304</v>
      </c>
      <c r="BT120" s="47" t="str">
        <f t="shared" si="598"/>
        <v/>
      </c>
      <c r="BU120" s="47" t="str">
        <f t="shared" si="599"/>
        <v/>
      </c>
      <c r="BV120" s="47" t="str">
        <f t="shared" si="600"/>
        <v/>
      </c>
      <c r="BW120" s="701"/>
      <c r="BX120" s="783" t="s">
        <v>2761</v>
      </c>
      <c r="BY120" s="778" t="str">
        <f t="shared" si="601"/>
        <v/>
      </c>
      <c r="BZ120" s="778" t="str">
        <f t="shared" si="602"/>
        <v/>
      </c>
      <c r="CA120" s="778" t="str">
        <f t="shared" si="603"/>
        <v/>
      </c>
      <c r="CB120" s="741"/>
      <c r="CC120" s="783" t="s">
        <v>2791</v>
      </c>
      <c r="CD120" s="665">
        <f t="shared" si="604"/>
        <v>4.9745370370370634E-2</v>
      </c>
      <c r="CE120" s="723">
        <f t="shared" si="605"/>
        <v>3.1134259259260055E-3</v>
      </c>
      <c r="CF120" s="665">
        <f t="shared" si="606"/>
        <v>5.285879629629664E-2</v>
      </c>
      <c r="CG120" s="52">
        <f t="shared" si="607"/>
        <v>16.751977664029781</v>
      </c>
      <c r="CH120" s="52">
        <f t="shared" si="608"/>
        <v>15.765272607838844</v>
      </c>
      <c r="CI120" s="108">
        <f t="shared" si="609"/>
        <v>0.59452546296296305</v>
      </c>
      <c r="CJ120" s="47" t="str">
        <f t="shared" si="610"/>
        <v/>
      </c>
      <c r="CK120" s="47" t="str">
        <f t="shared" si="611"/>
        <v/>
      </c>
      <c r="CL120" s="47" t="str">
        <f t="shared" si="612"/>
        <v/>
      </c>
      <c r="CM120" s="701"/>
      <c r="CN120" s="783" t="s">
        <v>2823</v>
      </c>
      <c r="CO120" s="687" t="str">
        <f t="shared" si="613"/>
        <v/>
      </c>
      <c r="CP120" s="687" t="str">
        <f t="shared" si="614"/>
        <v/>
      </c>
      <c r="CQ120" s="687" t="str">
        <f t="shared" si="615"/>
        <v/>
      </c>
      <c r="CR120" s="741"/>
      <c r="CS120" s="783" t="s">
        <v>2853</v>
      </c>
      <c r="CT120" s="665">
        <f t="shared" si="616"/>
        <v>4.6099537037036953E-2</v>
      </c>
      <c r="CU120" s="667">
        <f t="shared" si="617"/>
        <v>4.6759259259259167E-3</v>
      </c>
      <c r="CV120" s="665">
        <f t="shared" si="618"/>
        <v>5.077546296296287E-2</v>
      </c>
      <c r="CW120" s="52">
        <f t="shared" si="619"/>
        <v>18.076826512678881</v>
      </c>
      <c r="CX120" s="52">
        <f t="shared" si="620"/>
        <v>16.412126738089807</v>
      </c>
      <c r="CY120" s="58"/>
      <c r="CZ120" s="59">
        <f t="shared" si="621"/>
        <v>15.278088005360731</v>
      </c>
      <c r="DA120" s="428">
        <f t="shared" si="622"/>
        <v>16.519743992271465</v>
      </c>
      <c r="DB120" s="61">
        <f t="shared" si="623"/>
        <v>9.5844907407407587E-2</v>
      </c>
      <c r="DC120" s="61">
        <f t="shared" si="624"/>
        <v>0.10363425925925951</v>
      </c>
      <c r="DD120" s="6"/>
      <c r="DE120" s="63">
        <v>40</v>
      </c>
      <c r="DF120" s="64">
        <f t="shared" si="628"/>
        <v>2.3002777777777776</v>
      </c>
      <c r="DG120" s="64">
        <f t="shared" si="628"/>
        <v>2.4872222222222224</v>
      </c>
      <c r="DH120" s="16">
        <f t="shared" si="629"/>
        <v>155</v>
      </c>
      <c r="DI120" s="16">
        <f t="shared" si="625"/>
        <v>-40.43333333333333</v>
      </c>
      <c r="DJ120" s="65">
        <f t="shared" si="630"/>
        <v>154.56666666666666</v>
      </c>
      <c r="DK120" s="65">
        <f t="shared" si="626"/>
        <v>154.56666666666666</v>
      </c>
      <c r="DL120" s="65">
        <f t="shared" si="631"/>
        <v>154.56666666666666</v>
      </c>
      <c r="DM120" s="65">
        <f t="shared" si="632"/>
        <v>154.56666666666666</v>
      </c>
      <c r="DN120" s="65">
        <f t="shared" si="633"/>
        <v>154.56666666666666</v>
      </c>
      <c r="DO120" s="131">
        <f t="shared" si="634"/>
        <v>154.56666666666666</v>
      </c>
      <c r="DP120" s="65">
        <f t="shared" si="635"/>
        <v>154.56666666666666</v>
      </c>
      <c r="DQ120" s="65">
        <f t="shared" si="636"/>
        <v>154.56666666666666</v>
      </c>
      <c r="DR120" s="134">
        <f t="shared" si="637"/>
        <v>154.56666666666666</v>
      </c>
      <c r="DS120" s="704"/>
    </row>
    <row r="121" spans="1:123" s="713" customFormat="1">
      <c r="A121" s="212">
        <f t="shared" si="627"/>
        <v>11</v>
      </c>
      <c r="B121" s="80">
        <f t="shared" si="638"/>
        <v>40</v>
      </c>
      <c r="C121" s="4" t="s">
        <v>2701</v>
      </c>
      <c r="D121" s="537" t="s">
        <v>2702</v>
      </c>
      <c r="E121" s="537" t="s">
        <v>2703</v>
      </c>
      <c r="F121" s="799" t="s">
        <v>2320</v>
      </c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/>
      <c r="BJ121" s="135"/>
      <c r="BK121" s="135"/>
      <c r="BL121" s="311"/>
      <c r="BM121" s="135"/>
      <c r="BN121" s="135"/>
      <c r="BO121" s="135"/>
      <c r="BP121" s="135"/>
      <c r="BQ121" s="135"/>
      <c r="BR121" s="135"/>
      <c r="BS121" s="400">
        <v>0.52083333333333304</v>
      </c>
      <c r="BT121" s="47" t="str">
        <f t="shared" si="598"/>
        <v/>
      </c>
      <c r="BU121" s="47" t="str">
        <f t="shared" si="599"/>
        <v/>
      </c>
      <c r="BV121" s="47" t="str">
        <f t="shared" si="600"/>
        <v/>
      </c>
      <c r="BW121" s="701"/>
      <c r="BX121" s="785" t="s">
        <v>2762</v>
      </c>
      <c r="BY121" s="778" t="str">
        <f t="shared" si="601"/>
        <v/>
      </c>
      <c r="BZ121" s="778" t="str">
        <f t="shared" si="602"/>
        <v/>
      </c>
      <c r="CA121" s="778" t="str">
        <f t="shared" si="603"/>
        <v/>
      </c>
      <c r="CB121" s="741"/>
      <c r="CC121" s="785" t="s">
        <v>2792</v>
      </c>
      <c r="CD121" s="665">
        <f t="shared" si="604"/>
        <v>5.429398148148179E-2</v>
      </c>
      <c r="CE121" s="723">
        <f t="shared" si="605"/>
        <v>1.7013888888889328E-3</v>
      </c>
      <c r="CF121" s="665">
        <f t="shared" si="606"/>
        <v>5.5995370370370723E-2</v>
      </c>
      <c r="CG121" s="52">
        <f t="shared" si="607"/>
        <v>15.348539756981452</v>
      </c>
      <c r="CH121" s="52">
        <f t="shared" si="608"/>
        <v>14.882182720132286</v>
      </c>
      <c r="CI121" s="108">
        <f t="shared" si="609"/>
        <v>0.59766203703703713</v>
      </c>
      <c r="CJ121" s="47" t="str">
        <f t="shared" si="610"/>
        <v/>
      </c>
      <c r="CK121" s="47" t="str">
        <f t="shared" si="611"/>
        <v/>
      </c>
      <c r="CL121" s="47" t="str">
        <f t="shared" si="612"/>
        <v/>
      </c>
      <c r="CM121" s="701"/>
      <c r="CN121" s="785" t="s">
        <v>2824</v>
      </c>
      <c r="CO121" s="687" t="str">
        <f t="shared" si="613"/>
        <v/>
      </c>
      <c r="CP121" s="687" t="str">
        <f t="shared" si="614"/>
        <v/>
      </c>
      <c r="CQ121" s="687" t="str">
        <f t="shared" si="615"/>
        <v/>
      </c>
      <c r="CR121" s="741"/>
      <c r="CS121" s="785" t="s">
        <v>2854</v>
      </c>
      <c r="CT121" s="665">
        <f t="shared" si="616"/>
        <v>4.8263888888888773E-2</v>
      </c>
      <c r="CU121" s="667">
        <f t="shared" si="617"/>
        <v>1.7592592592592382E-3</v>
      </c>
      <c r="CV121" s="665">
        <f t="shared" si="618"/>
        <v>5.0023148148148011E-2</v>
      </c>
      <c r="CW121" s="52">
        <f t="shared" si="619"/>
        <v>17.266187050359715</v>
      </c>
      <c r="CX121" s="52">
        <f t="shared" si="620"/>
        <v>16.658954187875981</v>
      </c>
      <c r="CY121" s="58"/>
      <c r="CZ121" s="59">
        <f t="shared" si="621"/>
        <v>14.934497816593888</v>
      </c>
      <c r="DA121" s="421">
        <f t="shared" si="622"/>
        <v>15.438438099537297</v>
      </c>
      <c r="DB121" s="61">
        <f t="shared" si="623"/>
        <v>0.10255787037037056</v>
      </c>
      <c r="DC121" s="61">
        <f t="shared" si="624"/>
        <v>0.10601851851851873</v>
      </c>
      <c r="DD121" s="6"/>
      <c r="DE121" s="63">
        <v>40</v>
      </c>
      <c r="DF121" s="64">
        <f t="shared" si="628"/>
        <v>2.4613888888888891</v>
      </c>
      <c r="DG121" s="64">
        <f t="shared" si="628"/>
        <v>2.5444444444444443</v>
      </c>
      <c r="DH121" s="16">
        <f t="shared" si="629"/>
        <v>150</v>
      </c>
      <c r="DI121" s="16">
        <f t="shared" si="625"/>
        <v>-43.866666666666667</v>
      </c>
      <c r="DJ121" s="65">
        <f t="shared" si="630"/>
        <v>146.13333333333333</v>
      </c>
      <c r="DK121" s="65">
        <f t="shared" si="626"/>
        <v>146.13333333333333</v>
      </c>
      <c r="DL121" s="65">
        <f t="shared" si="631"/>
        <v>146.13333333333333</v>
      </c>
      <c r="DM121" s="65">
        <f t="shared" si="632"/>
        <v>146.13333333333333</v>
      </c>
      <c r="DN121" s="65">
        <f t="shared" si="633"/>
        <v>146.13333333333333</v>
      </c>
      <c r="DO121" s="131">
        <f t="shared" si="634"/>
        <v>146.13333333333333</v>
      </c>
      <c r="DP121" s="65">
        <f t="shared" si="635"/>
        <v>146.13333333333333</v>
      </c>
      <c r="DQ121" s="65">
        <f t="shared" si="636"/>
        <v>146.13333333333333</v>
      </c>
      <c r="DR121" s="134">
        <f t="shared" si="637"/>
        <v>146.1333333333333</v>
      </c>
    </row>
    <row r="122" spans="1:123" s="705" customFormat="1">
      <c r="A122" s="212">
        <f t="shared" si="627"/>
        <v>12</v>
      </c>
      <c r="B122" s="80">
        <f t="shared" si="638"/>
        <v>40</v>
      </c>
      <c r="C122" s="4" t="s">
        <v>2704</v>
      </c>
      <c r="D122" s="537" t="s">
        <v>2705</v>
      </c>
      <c r="E122" s="537" t="s">
        <v>2080</v>
      </c>
      <c r="F122" s="799" t="s">
        <v>2320</v>
      </c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  <c r="BI122" s="135"/>
      <c r="BJ122" s="135"/>
      <c r="BK122" s="135"/>
      <c r="BL122" s="311"/>
      <c r="BM122" s="135"/>
      <c r="BN122" s="135"/>
      <c r="BO122" s="135"/>
      <c r="BP122" s="135"/>
      <c r="BQ122" s="135"/>
      <c r="BR122" s="135"/>
      <c r="BS122" s="400">
        <v>0.52083333333333304</v>
      </c>
      <c r="BT122" s="47" t="str">
        <f t="shared" si="598"/>
        <v/>
      </c>
      <c r="BU122" s="47" t="str">
        <f t="shared" si="599"/>
        <v/>
      </c>
      <c r="BV122" s="47" t="str">
        <f t="shared" si="600"/>
        <v/>
      </c>
      <c r="BW122" s="701"/>
      <c r="BX122" s="785" t="s">
        <v>2763</v>
      </c>
      <c r="BY122" s="778" t="str">
        <f t="shared" si="601"/>
        <v/>
      </c>
      <c r="BZ122" s="778" t="str">
        <f t="shared" si="602"/>
        <v/>
      </c>
      <c r="CA122" s="778" t="str">
        <f t="shared" si="603"/>
        <v/>
      </c>
      <c r="CB122" s="741"/>
      <c r="CC122" s="785" t="s">
        <v>2793</v>
      </c>
      <c r="CD122" s="665">
        <f t="shared" si="604"/>
        <v>5.4537037037037384E-2</v>
      </c>
      <c r="CE122" s="723">
        <f t="shared" si="605"/>
        <v>1.8518518518517713E-3</v>
      </c>
      <c r="CF122" s="665">
        <f t="shared" si="606"/>
        <v>5.6388888888889155E-2</v>
      </c>
      <c r="CG122" s="52">
        <f t="shared" si="607"/>
        <v>15.280135823429541</v>
      </c>
      <c r="CH122" s="52">
        <f t="shared" si="608"/>
        <v>14.778325123152708</v>
      </c>
      <c r="CI122" s="108">
        <f t="shared" si="609"/>
        <v>0.59805555555555556</v>
      </c>
      <c r="CJ122" s="47" t="str">
        <f t="shared" si="610"/>
        <v/>
      </c>
      <c r="CK122" s="47" t="str">
        <f t="shared" si="611"/>
        <v/>
      </c>
      <c r="CL122" s="47" t="str">
        <f t="shared" si="612"/>
        <v/>
      </c>
      <c r="CM122" s="701"/>
      <c r="CN122" s="785" t="s">
        <v>2825</v>
      </c>
      <c r="CO122" s="687" t="str">
        <f t="shared" si="613"/>
        <v/>
      </c>
      <c r="CP122" s="687" t="str">
        <f t="shared" si="614"/>
        <v/>
      </c>
      <c r="CQ122" s="687" t="str">
        <f t="shared" si="615"/>
        <v/>
      </c>
      <c r="CR122" s="741"/>
      <c r="CS122" s="785" t="s">
        <v>2855</v>
      </c>
      <c r="CT122" s="665">
        <f t="shared" si="616"/>
        <v>4.788194444444438E-2</v>
      </c>
      <c r="CU122" s="667">
        <f t="shared" si="617"/>
        <v>2.766203703703729E-3</v>
      </c>
      <c r="CV122" s="665">
        <f t="shared" si="618"/>
        <v>5.0648148148148109E-2</v>
      </c>
      <c r="CW122" s="52">
        <f t="shared" si="619"/>
        <v>17.403915881073242</v>
      </c>
      <c r="CX122" s="52">
        <f t="shared" si="620"/>
        <v>16.453382084095065</v>
      </c>
      <c r="CY122" s="58"/>
      <c r="CZ122" s="59">
        <f t="shared" si="621"/>
        <v>14.792387543252596</v>
      </c>
      <c r="DA122" s="421">
        <f t="shared" si="622"/>
        <v>15.459373940558255</v>
      </c>
      <c r="DB122" s="61">
        <f t="shared" si="623"/>
        <v>0.10241898148148176</v>
      </c>
      <c r="DC122" s="61">
        <f t="shared" si="624"/>
        <v>0.10703703703703726</v>
      </c>
      <c r="DD122" s="6"/>
      <c r="DE122" s="63">
        <v>40</v>
      </c>
      <c r="DF122" s="64">
        <f t="shared" si="628"/>
        <v>2.4580555555555557</v>
      </c>
      <c r="DG122" s="64">
        <f t="shared" si="628"/>
        <v>2.5688888888888886</v>
      </c>
      <c r="DH122" s="16">
        <f t="shared" si="629"/>
        <v>145</v>
      </c>
      <c r="DI122" s="16">
        <f t="shared" si="625"/>
        <v>-45.333333333333336</v>
      </c>
      <c r="DJ122" s="65">
        <f t="shared" si="630"/>
        <v>139.66666666666666</v>
      </c>
      <c r="DK122" s="65">
        <f t="shared" si="626"/>
        <v>139.66666666666666</v>
      </c>
      <c r="DL122" s="65">
        <f t="shared" si="631"/>
        <v>139.66666666666666</v>
      </c>
      <c r="DM122" s="65">
        <f t="shared" si="632"/>
        <v>139.66666666666666</v>
      </c>
      <c r="DN122" s="65">
        <f t="shared" si="633"/>
        <v>139.66666666666666</v>
      </c>
      <c r="DO122" s="131">
        <f t="shared" si="634"/>
        <v>139.66666666666666</v>
      </c>
      <c r="DP122" s="65">
        <f t="shared" si="635"/>
        <v>139.66666666666666</v>
      </c>
      <c r="DQ122" s="65">
        <f t="shared" si="636"/>
        <v>139.66666666666666</v>
      </c>
      <c r="DR122" s="134">
        <f t="shared" si="637"/>
        <v>139.66666666666666</v>
      </c>
      <c r="DS122" s="704"/>
    </row>
    <row r="123" spans="1:123" s="705" customFormat="1">
      <c r="A123" s="212">
        <f t="shared" si="627"/>
        <v>13</v>
      </c>
      <c r="B123" s="80">
        <f t="shared" si="638"/>
        <v>40</v>
      </c>
      <c r="C123" s="4" t="s">
        <v>2718</v>
      </c>
      <c r="D123" s="537" t="s">
        <v>2719</v>
      </c>
      <c r="E123" s="537" t="s">
        <v>2720</v>
      </c>
      <c r="F123" s="799" t="s">
        <v>2320</v>
      </c>
      <c r="G123" s="739"/>
      <c r="H123" s="739"/>
      <c r="I123" s="739"/>
      <c r="J123" s="739"/>
      <c r="K123" s="739"/>
      <c r="L123" s="739"/>
      <c r="M123" s="739"/>
      <c r="N123" s="739"/>
      <c r="O123" s="739"/>
      <c r="P123" s="739"/>
      <c r="Q123" s="739"/>
      <c r="R123" s="739"/>
      <c r="S123" s="739"/>
      <c r="T123" s="739"/>
      <c r="U123" s="739"/>
      <c r="V123" s="739"/>
      <c r="W123" s="739"/>
      <c r="X123" s="739"/>
      <c r="Y123" s="739"/>
      <c r="Z123" s="739"/>
      <c r="AA123" s="739"/>
      <c r="AB123" s="739"/>
      <c r="AC123" s="739"/>
      <c r="AD123" s="739"/>
      <c r="AE123" s="739"/>
      <c r="AF123" s="739"/>
      <c r="AG123" s="739"/>
      <c r="AH123" s="739"/>
      <c r="AI123" s="739"/>
      <c r="AJ123" s="739"/>
      <c r="AK123" s="739"/>
      <c r="AL123" s="739"/>
      <c r="AM123" s="739"/>
      <c r="AN123" s="739"/>
      <c r="AO123" s="739"/>
      <c r="AP123" s="739"/>
      <c r="AQ123" s="739"/>
      <c r="AR123" s="739"/>
      <c r="AS123" s="739"/>
      <c r="AT123" s="739"/>
      <c r="AU123" s="739"/>
      <c r="AV123" s="739"/>
      <c r="AW123" s="739"/>
      <c r="AX123" s="739"/>
      <c r="AY123" s="739"/>
      <c r="AZ123" s="739"/>
      <c r="BA123" s="739"/>
      <c r="BB123" s="739"/>
      <c r="BC123" s="739"/>
      <c r="BD123" s="739"/>
      <c r="BE123" s="739"/>
      <c r="BF123" s="739"/>
      <c r="BG123" s="739"/>
      <c r="BH123" s="739"/>
      <c r="BI123" s="739"/>
      <c r="BJ123" s="739"/>
      <c r="BK123" s="739"/>
      <c r="BL123" s="740"/>
      <c r="BM123" s="739"/>
      <c r="BN123" s="739"/>
      <c r="BO123" s="739"/>
      <c r="BP123" s="739"/>
      <c r="BQ123" s="739"/>
      <c r="BR123" s="739"/>
      <c r="BS123" s="400">
        <v>0.52083333333333304</v>
      </c>
      <c r="BT123" s="47" t="str">
        <f t="shared" si="598"/>
        <v/>
      </c>
      <c r="BU123" s="47" t="str">
        <f t="shared" si="599"/>
        <v/>
      </c>
      <c r="BV123" s="47" t="str">
        <f t="shared" si="600"/>
        <v/>
      </c>
      <c r="BW123" s="701"/>
      <c r="BX123" s="785" t="s">
        <v>2768</v>
      </c>
      <c r="BY123" s="778" t="str">
        <f t="shared" si="601"/>
        <v/>
      </c>
      <c r="BZ123" s="778" t="str">
        <f t="shared" si="602"/>
        <v/>
      </c>
      <c r="CA123" s="778" t="str">
        <f t="shared" si="603"/>
        <v/>
      </c>
      <c r="CB123" s="741"/>
      <c r="CC123" s="785" t="s">
        <v>2799</v>
      </c>
      <c r="CD123" s="665">
        <f t="shared" si="604"/>
        <v>5.4143518518518841E-2</v>
      </c>
      <c r="CE123" s="667">
        <f t="shared" si="605"/>
        <v>3.9236111111110583E-3</v>
      </c>
      <c r="CF123" s="665">
        <f t="shared" si="606"/>
        <v>5.8067129629629899E-2</v>
      </c>
      <c r="CG123" s="52">
        <f t="shared" si="607"/>
        <v>15.391192817443352</v>
      </c>
      <c r="CH123" s="52">
        <f t="shared" si="608"/>
        <v>14.351205899940203</v>
      </c>
      <c r="CI123" s="108">
        <f t="shared" si="609"/>
        <v>0.59973379629629631</v>
      </c>
      <c r="CJ123" s="47" t="str">
        <f t="shared" si="610"/>
        <v/>
      </c>
      <c r="CK123" s="47" t="str">
        <f t="shared" si="611"/>
        <v/>
      </c>
      <c r="CL123" s="47" t="str">
        <f t="shared" si="612"/>
        <v/>
      </c>
      <c r="CM123" s="701"/>
      <c r="CN123" s="785" t="s">
        <v>2831</v>
      </c>
      <c r="CO123" s="687" t="str">
        <f t="shared" si="613"/>
        <v/>
      </c>
      <c r="CP123" s="687" t="str">
        <f t="shared" si="614"/>
        <v/>
      </c>
      <c r="CQ123" s="687" t="str">
        <f t="shared" si="615"/>
        <v/>
      </c>
      <c r="CR123" s="741"/>
      <c r="CS123" s="785" t="s">
        <v>2861</v>
      </c>
      <c r="CT123" s="665">
        <f t="shared" si="616"/>
        <v>5.2962962962962989E-2</v>
      </c>
      <c r="CU123" s="667">
        <f t="shared" si="617"/>
        <v>4.4675925925925508E-3</v>
      </c>
      <c r="CV123" s="665">
        <f t="shared" si="618"/>
        <v>5.743055555555554E-2</v>
      </c>
      <c r="CW123" s="52">
        <f t="shared" si="619"/>
        <v>15.734265734265735</v>
      </c>
      <c r="CX123" s="52">
        <f t="shared" si="620"/>
        <v>14.510278113663844</v>
      </c>
      <c r="CY123" s="58"/>
      <c r="CZ123" s="59">
        <f t="shared" si="621"/>
        <v>13.708788455757091</v>
      </c>
      <c r="DA123" s="421">
        <f t="shared" si="622"/>
        <v>14.782796628484981</v>
      </c>
      <c r="DB123" s="61">
        <f t="shared" si="623"/>
        <v>0.10710648148148183</v>
      </c>
      <c r="DC123" s="61">
        <f t="shared" si="624"/>
        <v>0.11549768518518544</v>
      </c>
      <c r="DD123" s="6"/>
      <c r="DE123" s="63">
        <v>40</v>
      </c>
      <c r="DF123" s="64">
        <f t="shared" si="628"/>
        <v>2.5705555555555555</v>
      </c>
      <c r="DG123" s="64">
        <f t="shared" si="628"/>
        <v>2.7719444444444443</v>
      </c>
      <c r="DH123" s="16">
        <f t="shared" si="629"/>
        <v>140</v>
      </c>
      <c r="DI123" s="16">
        <f t="shared" si="625"/>
        <v>-57.516666666666666</v>
      </c>
      <c r="DJ123" s="65">
        <f t="shared" ref="DJ123:DJ134" si="639">IF((DE123+DH123+DI123)&lt;DE123,DE123,DE123+DH123+DI123)</f>
        <v>122.48333333333333</v>
      </c>
      <c r="DK123" s="65">
        <f t="shared" si="626"/>
        <v>122.48333333333333</v>
      </c>
      <c r="DL123" s="65">
        <f t="shared" ref="DL123:DL134" si="640">IF((S123&gt;$DM$3),0,DK123)</f>
        <v>122.48333333333333</v>
      </c>
      <c r="DM123" s="65">
        <f t="shared" ref="DM123:DM134" si="641">IF((AI123&gt;$DN$3),0,DK123)</f>
        <v>122.48333333333333</v>
      </c>
      <c r="DN123" s="65">
        <f t="shared" ref="DN123:DN134" si="642">IF((AY123&gt;$DN$3),0,DK123)</f>
        <v>122.48333333333333</v>
      </c>
      <c r="DO123" s="131">
        <f t="shared" ref="DO123:DO134" si="643">IF((BO123&gt;$DM$3),0,DK123)</f>
        <v>122.48333333333333</v>
      </c>
      <c r="DP123" s="65">
        <f t="shared" ref="DP123:DP134" si="644">IF((CE123&gt;$DM$3),0,DK123)</f>
        <v>122.48333333333333</v>
      </c>
      <c r="DQ123" s="65">
        <f t="shared" ref="DQ123:DQ134" si="645">IF((CU123&gt;$DM$3),0,DK123)</f>
        <v>122.48333333333333</v>
      </c>
      <c r="DR123" s="134">
        <f t="shared" ref="DR123:DR134" si="646">DL123*DM123*DN123*DO123*DP123*DQ123/DL123/DM123/DN123/DP123/DQ123</f>
        <v>122.48333333333333</v>
      </c>
      <c r="DS123" s="704"/>
    </row>
    <row r="124" spans="1:123" s="705" customFormat="1">
      <c r="A124" s="212">
        <f t="shared" si="627"/>
        <v>14</v>
      </c>
      <c r="B124" s="80">
        <f t="shared" si="638"/>
        <v>40</v>
      </c>
      <c r="C124" s="4" t="s">
        <v>2721</v>
      </c>
      <c r="D124" s="537" t="s">
        <v>2722</v>
      </c>
      <c r="E124" s="537" t="s">
        <v>380</v>
      </c>
      <c r="F124" s="799" t="s">
        <v>2320</v>
      </c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  <c r="BI124" s="135"/>
      <c r="BJ124" s="135"/>
      <c r="BK124" s="135"/>
      <c r="BL124" s="311"/>
      <c r="BM124" s="135"/>
      <c r="BN124" s="135"/>
      <c r="BO124" s="135"/>
      <c r="BP124" s="135"/>
      <c r="BQ124" s="135"/>
      <c r="BR124" s="135"/>
      <c r="BS124" s="400">
        <v>0.52083333333333304</v>
      </c>
      <c r="BT124" s="47" t="str">
        <f t="shared" si="598"/>
        <v/>
      </c>
      <c r="BU124" s="47" t="str">
        <f t="shared" si="599"/>
        <v/>
      </c>
      <c r="BV124" s="47" t="str">
        <f t="shared" si="600"/>
        <v/>
      </c>
      <c r="BW124" s="701"/>
      <c r="BX124" s="785" t="s">
        <v>2769</v>
      </c>
      <c r="BY124" s="778" t="str">
        <f t="shared" si="601"/>
        <v/>
      </c>
      <c r="BZ124" s="778" t="str">
        <f t="shared" si="602"/>
        <v/>
      </c>
      <c r="CA124" s="778" t="str">
        <f t="shared" si="603"/>
        <v/>
      </c>
      <c r="CB124" s="741"/>
      <c r="CC124" s="785" t="s">
        <v>2800</v>
      </c>
      <c r="CD124" s="665">
        <f t="shared" si="604"/>
        <v>5.907407407407439E-2</v>
      </c>
      <c r="CE124" s="667">
        <f t="shared" si="605"/>
        <v>2.9861111111111338E-3</v>
      </c>
      <c r="CF124" s="665">
        <f t="shared" si="606"/>
        <v>6.2060185185185524E-2</v>
      </c>
      <c r="CG124" s="52">
        <f t="shared" si="607"/>
        <v>14.106583072100314</v>
      </c>
      <c r="CH124" s="52">
        <f t="shared" si="608"/>
        <v>13.427825438269302</v>
      </c>
      <c r="CI124" s="108">
        <f t="shared" si="609"/>
        <v>0.60372685185185193</v>
      </c>
      <c r="CJ124" s="47" t="str">
        <f t="shared" si="610"/>
        <v/>
      </c>
      <c r="CK124" s="47" t="str">
        <f t="shared" si="611"/>
        <v/>
      </c>
      <c r="CL124" s="47" t="str">
        <f t="shared" si="612"/>
        <v/>
      </c>
      <c r="CM124" s="701"/>
      <c r="CN124" s="785" t="s">
        <v>2832</v>
      </c>
      <c r="CO124" s="687" t="str">
        <f t="shared" si="613"/>
        <v/>
      </c>
      <c r="CP124" s="687" t="str">
        <f t="shared" si="614"/>
        <v/>
      </c>
      <c r="CQ124" s="687" t="str">
        <f t="shared" si="615"/>
        <v/>
      </c>
      <c r="CR124" s="741"/>
      <c r="CS124" s="785" t="s">
        <v>2862</v>
      </c>
      <c r="CT124" s="665">
        <f t="shared" si="616"/>
        <v>4.8946759259259176E-2</v>
      </c>
      <c r="CU124" s="667">
        <f t="shared" si="617"/>
        <v>5.5555555555555358E-3</v>
      </c>
      <c r="CV124" s="665">
        <f t="shared" si="618"/>
        <v>5.4502314814814712E-2</v>
      </c>
      <c r="CW124" s="52">
        <f t="shared" si="619"/>
        <v>17.025301489713879</v>
      </c>
      <c r="CX124" s="52">
        <f t="shared" si="620"/>
        <v>15.289870460819706</v>
      </c>
      <c r="CY124" s="58"/>
      <c r="CZ124" s="59">
        <f t="shared" si="621"/>
        <v>13.583556747095622</v>
      </c>
      <c r="DA124" s="421">
        <f t="shared" si="622"/>
        <v>14.657666345226614</v>
      </c>
      <c r="DB124" s="61">
        <f t="shared" si="623"/>
        <v>0.10802083333333357</v>
      </c>
      <c r="DC124" s="61">
        <f t="shared" si="624"/>
        <v>0.11656250000000024</v>
      </c>
      <c r="DD124" s="6"/>
      <c r="DE124" s="63">
        <v>40</v>
      </c>
      <c r="DF124" s="64">
        <f t="shared" si="628"/>
        <v>2.5925000000000002</v>
      </c>
      <c r="DG124" s="64">
        <f t="shared" si="628"/>
        <v>2.7974999999999999</v>
      </c>
      <c r="DH124" s="16">
        <f t="shared" si="629"/>
        <v>135</v>
      </c>
      <c r="DI124" s="16">
        <f t="shared" si="625"/>
        <v>-59.05</v>
      </c>
      <c r="DJ124" s="65">
        <f t="shared" si="639"/>
        <v>115.95</v>
      </c>
      <c r="DK124" s="65">
        <f t="shared" si="626"/>
        <v>115.95</v>
      </c>
      <c r="DL124" s="65">
        <f t="shared" si="640"/>
        <v>115.95</v>
      </c>
      <c r="DM124" s="65">
        <f t="shared" si="641"/>
        <v>115.95</v>
      </c>
      <c r="DN124" s="65">
        <f t="shared" si="642"/>
        <v>115.95</v>
      </c>
      <c r="DO124" s="131">
        <f t="shared" si="643"/>
        <v>115.95</v>
      </c>
      <c r="DP124" s="65">
        <f t="shared" si="644"/>
        <v>115.95</v>
      </c>
      <c r="DQ124" s="65">
        <f t="shared" si="645"/>
        <v>115.95</v>
      </c>
      <c r="DR124" s="134">
        <f t="shared" si="646"/>
        <v>115.95</v>
      </c>
      <c r="DS124" s="704"/>
    </row>
    <row r="125" spans="1:123" s="713" customFormat="1">
      <c r="A125" s="212">
        <f t="shared" si="627"/>
        <v>15</v>
      </c>
      <c r="B125" s="80">
        <f t="shared" si="638"/>
        <v>40</v>
      </c>
      <c r="C125" s="4" t="s">
        <v>2723</v>
      </c>
      <c r="D125" s="537" t="s">
        <v>2724</v>
      </c>
      <c r="E125" s="537" t="s">
        <v>1016</v>
      </c>
      <c r="F125" s="799" t="s">
        <v>2320</v>
      </c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/>
      <c r="BG125" s="135"/>
      <c r="BH125" s="135"/>
      <c r="BI125" s="135"/>
      <c r="BJ125" s="135"/>
      <c r="BK125" s="135"/>
      <c r="BL125" s="379"/>
      <c r="BM125" s="377"/>
      <c r="BN125" s="377"/>
      <c r="BO125" s="377"/>
      <c r="BP125" s="377"/>
      <c r="BQ125" s="377"/>
      <c r="BR125" s="377"/>
      <c r="BS125" s="400">
        <v>0.52083333333333304</v>
      </c>
      <c r="BT125" s="47" t="str">
        <f t="shared" si="598"/>
        <v/>
      </c>
      <c r="BU125" s="47" t="str">
        <f t="shared" si="599"/>
        <v/>
      </c>
      <c r="BV125" s="47" t="str">
        <f t="shared" si="600"/>
        <v/>
      </c>
      <c r="BW125" s="701"/>
      <c r="BX125" s="785" t="s">
        <v>2770</v>
      </c>
      <c r="BY125" s="778" t="str">
        <f t="shared" si="601"/>
        <v/>
      </c>
      <c r="BZ125" s="778" t="str">
        <f t="shared" si="602"/>
        <v/>
      </c>
      <c r="CA125" s="778" t="str">
        <f t="shared" si="603"/>
        <v/>
      </c>
      <c r="CB125" s="741"/>
      <c r="CC125" s="785" t="s">
        <v>2801</v>
      </c>
      <c r="CD125" s="665">
        <f t="shared" si="604"/>
        <v>4.9421296296296657E-2</v>
      </c>
      <c r="CE125" s="667">
        <f t="shared" si="605"/>
        <v>4.7916666666666385E-3</v>
      </c>
      <c r="CF125" s="665">
        <f t="shared" si="606"/>
        <v>5.4212962962963296E-2</v>
      </c>
      <c r="CG125" s="52">
        <f t="shared" si="607"/>
        <v>16.861826697892273</v>
      </c>
      <c r="CH125" s="52">
        <f t="shared" si="608"/>
        <v>15.371477369769428</v>
      </c>
      <c r="CI125" s="108">
        <f t="shared" si="609"/>
        <v>0.5958796296296297</v>
      </c>
      <c r="CJ125" s="47" t="str">
        <f t="shared" si="610"/>
        <v/>
      </c>
      <c r="CK125" s="47" t="str">
        <f t="shared" si="611"/>
        <v/>
      </c>
      <c r="CL125" s="47" t="str">
        <f t="shared" si="612"/>
        <v/>
      </c>
      <c r="CM125" s="701"/>
      <c r="CN125" s="785" t="s">
        <v>2833</v>
      </c>
      <c r="CO125" s="687" t="str">
        <f t="shared" si="613"/>
        <v/>
      </c>
      <c r="CP125" s="687" t="str">
        <f t="shared" si="614"/>
        <v/>
      </c>
      <c r="CQ125" s="687" t="str">
        <f t="shared" si="615"/>
        <v/>
      </c>
      <c r="CR125" s="741"/>
      <c r="CS125" s="785" t="s">
        <v>2863</v>
      </c>
      <c r="CT125" s="665">
        <f t="shared" si="616"/>
        <v>5.8043981481481377E-2</v>
      </c>
      <c r="CU125" s="667">
        <f t="shared" si="617"/>
        <v>4.8726851851852437E-3</v>
      </c>
      <c r="CV125" s="665">
        <f t="shared" si="618"/>
        <v>6.2916666666666621E-2</v>
      </c>
      <c r="CW125" s="52">
        <f t="shared" si="619"/>
        <v>14.356929212362912</v>
      </c>
      <c r="CX125" s="52">
        <f t="shared" si="620"/>
        <v>13.245033112582782</v>
      </c>
      <c r="CY125" s="58"/>
      <c r="CZ125" s="59">
        <f t="shared" si="621"/>
        <v>13.517786561264824</v>
      </c>
      <c r="DA125" s="421">
        <f t="shared" si="622"/>
        <v>14.733441033925686</v>
      </c>
      <c r="DB125" s="61">
        <f t="shared" si="623"/>
        <v>0.10746527777777803</v>
      </c>
      <c r="DC125" s="61">
        <f t="shared" si="624"/>
        <v>0.11712962962962992</v>
      </c>
      <c r="DD125" s="6"/>
      <c r="DE125" s="63">
        <v>40</v>
      </c>
      <c r="DF125" s="64">
        <f t="shared" si="628"/>
        <v>2.5791666666666666</v>
      </c>
      <c r="DG125" s="64">
        <f t="shared" si="628"/>
        <v>2.8111111111111109</v>
      </c>
      <c r="DH125" s="16">
        <f t="shared" si="629"/>
        <v>130</v>
      </c>
      <c r="DI125" s="16">
        <f t="shared" si="625"/>
        <v>-59.866666666666667</v>
      </c>
      <c r="DJ125" s="65">
        <f t="shared" si="639"/>
        <v>110.13333333333333</v>
      </c>
      <c r="DK125" s="65">
        <f t="shared" si="626"/>
        <v>110.13333333333333</v>
      </c>
      <c r="DL125" s="65">
        <f t="shared" si="640"/>
        <v>110.13333333333333</v>
      </c>
      <c r="DM125" s="65">
        <f t="shared" si="641"/>
        <v>110.13333333333333</v>
      </c>
      <c r="DN125" s="65">
        <f t="shared" si="642"/>
        <v>110.13333333333333</v>
      </c>
      <c r="DO125" s="131">
        <f t="shared" si="643"/>
        <v>110.13333333333333</v>
      </c>
      <c r="DP125" s="65">
        <f t="shared" si="644"/>
        <v>110.13333333333333</v>
      </c>
      <c r="DQ125" s="65">
        <f t="shared" si="645"/>
        <v>110.13333333333333</v>
      </c>
      <c r="DR125" s="134">
        <f t="shared" si="646"/>
        <v>110.13333333333333</v>
      </c>
    </row>
    <row r="126" spans="1:123" s="705" customFormat="1">
      <c r="A126" s="212">
        <f t="shared" si="627"/>
        <v>16</v>
      </c>
      <c r="B126" s="80">
        <f t="shared" si="638"/>
        <v>40</v>
      </c>
      <c r="C126" s="4" t="s">
        <v>2725</v>
      </c>
      <c r="D126" s="537" t="s">
        <v>2726</v>
      </c>
      <c r="E126" s="537" t="s">
        <v>328</v>
      </c>
      <c r="F126" s="799" t="s">
        <v>2320</v>
      </c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311"/>
      <c r="BM126" s="135"/>
      <c r="BN126" s="135"/>
      <c r="BO126" s="135"/>
      <c r="BP126" s="135"/>
      <c r="BQ126" s="135"/>
      <c r="BR126" s="135"/>
      <c r="BS126" s="136">
        <v>0.52083333333333304</v>
      </c>
      <c r="BT126" s="47" t="str">
        <f t="shared" si="598"/>
        <v/>
      </c>
      <c r="BU126" s="47" t="str">
        <f t="shared" si="599"/>
        <v/>
      </c>
      <c r="BV126" s="47" t="str">
        <f t="shared" si="600"/>
        <v/>
      </c>
      <c r="BW126" s="701"/>
      <c r="BX126" s="785" t="s">
        <v>2771</v>
      </c>
      <c r="BY126" s="778" t="str">
        <f t="shared" si="601"/>
        <v/>
      </c>
      <c r="BZ126" s="778" t="str">
        <f t="shared" si="602"/>
        <v/>
      </c>
      <c r="CA126" s="778" t="str">
        <f t="shared" si="603"/>
        <v/>
      </c>
      <c r="CB126" s="741"/>
      <c r="CC126" s="785" t="s">
        <v>2802</v>
      </c>
      <c r="CD126" s="665">
        <f t="shared" si="604"/>
        <v>6.3923611111111334E-2</v>
      </c>
      <c r="CE126" s="667">
        <f t="shared" si="605"/>
        <v>2.5115740740742076E-3</v>
      </c>
      <c r="CF126" s="665">
        <f t="shared" si="606"/>
        <v>6.6435185185185541E-2</v>
      </c>
      <c r="CG126" s="52">
        <f t="shared" si="607"/>
        <v>13.036393264530149</v>
      </c>
      <c r="CH126" s="52">
        <f t="shared" si="608"/>
        <v>12.543554006968641</v>
      </c>
      <c r="CI126" s="108">
        <f t="shared" si="609"/>
        <v>0.60810185185185195</v>
      </c>
      <c r="CJ126" s="47" t="str">
        <f t="shared" si="610"/>
        <v/>
      </c>
      <c r="CK126" s="47" t="str">
        <f t="shared" si="611"/>
        <v/>
      </c>
      <c r="CL126" s="47" t="str">
        <f t="shared" si="612"/>
        <v/>
      </c>
      <c r="CM126" s="701"/>
      <c r="CN126" s="785" t="s">
        <v>2834</v>
      </c>
      <c r="CO126" s="687" t="str">
        <f t="shared" si="613"/>
        <v/>
      </c>
      <c r="CP126" s="687" t="str">
        <f t="shared" si="614"/>
        <v/>
      </c>
      <c r="CQ126" s="687" t="str">
        <f t="shared" si="615"/>
        <v/>
      </c>
      <c r="CR126" s="741"/>
      <c r="CS126" s="785" t="s">
        <v>2864</v>
      </c>
      <c r="CT126" s="665">
        <f t="shared" si="616"/>
        <v>4.9525462962962896E-2</v>
      </c>
      <c r="CU126" s="667">
        <f t="shared" si="617"/>
        <v>1.5277777777776835E-3</v>
      </c>
      <c r="CV126" s="665">
        <f t="shared" si="618"/>
        <v>5.105324074074058E-2</v>
      </c>
      <c r="CW126" s="52">
        <f t="shared" si="619"/>
        <v>16.826361299369012</v>
      </c>
      <c r="CX126" s="52">
        <f t="shared" si="620"/>
        <v>16.322829290410336</v>
      </c>
      <c r="CY126" s="58"/>
      <c r="CZ126" s="59">
        <f t="shared" si="621"/>
        <v>13.4765047778544</v>
      </c>
      <c r="DA126" s="421">
        <f t="shared" si="622"/>
        <v>13.956335441746582</v>
      </c>
      <c r="DB126" s="61">
        <f t="shared" si="623"/>
        <v>0.11344907407407423</v>
      </c>
      <c r="DC126" s="61">
        <f t="shared" si="624"/>
        <v>0.11748842592592612</v>
      </c>
      <c r="DD126" s="6"/>
      <c r="DE126" s="63">
        <v>40</v>
      </c>
      <c r="DF126" s="64">
        <f t="shared" si="628"/>
        <v>2.722777777777778</v>
      </c>
      <c r="DG126" s="64">
        <f t="shared" si="628"/>
        <v>2.819722222222222</v>
      </c>
      <c r="DH126" s="16">
        <f t="shared" si="629"/>
        <v>125</v>
      </c>
      <c r="DI126" s="16">
        <f t="shared" si="625"/>
        <v>-60.383333333333333</v>
      </c>
      <c r="DJ126" s="65">
        <f t="shared" si="639"/>
        <v>104.61666666666667</v>
      </c>
      <c r="DK126" s="65">
        <f t="shared" si="626"/>
        <v>104.61666666666667</v>
      </c>
      <c r="DL126" s="65">
        <f t="shared" si="640"/>
        <v>104.61666666666667</v>
      </c>
      <c r="DM126" s="65">
        <f t="shared" si="641"/>
        <v>104.61666666666667</v>
      </c>
      <c r="DN126" s="65">
        <f t="shared" si="642"/>
        <v>104.61666666666667</v>
      </c>
      <c r="DO126" s="131">
        <f t="shared" si="643"/>
        <v>104.61666666666667</v>
      </c>
      <c r="DP126" s="65">
        <f t="shared" si="644"/>
        <v>104.61666666666667</v>
      </c>
      <c r="DQ126" s="65">
        <f t="shared" si="645"/>
        <v>104.61666666666667</v>
      </c>
      <c r="DR126" s="134">
        <f t="shared" si="646"/>
        <v>104.61666666666667</v>
      </c>
      <c r="DS126" s="704"/>
    </row>
    <row r="127" spans="1:123" s="713" customFormat="1">
      <c r="A127" s="212">
        <f t="shared" si="627"/>
        <v>17</v>
      </c>
      <c r="B127" s="80">
        <f t="shared" si="638"/>
        <v>40</v>
      </c>
      <c r="C127" s="4" t="s">
        <v>2727</v>
      </c>
      <c r="D127" s="537" t="s">
        <v>2728</v>
      </c>
      <c r="E127" s="537" t="s">
        <v>2729</v>
      </c>
      <c r="F127" s="799" t="s">
        <v>2320</v>
      </c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  <c r="BI127" s="135"/>
      <c r="BJ127" s="135"/>
      <c r="BK127" s="135"/>
      <c r="BL127" s="311"/>
      <c r="BM127" s="135"/>
      <c r="BN127" s="135"/>
      <c r="BO127" s="135"/>
      <c r="BP127" s="135"/>
      <c r="BQ127" s="135"/>
      <c r="BR127" s="135"/>
      <c r="BS127" s="400">
        <v>0.52083333333333304</v>
      </c>
      <c r="BT127" s="47" t="str">
        <f t="shared" si="598"/>
        <v/>
      </c>
      <c r="BU127" s="47" t="str">
        <f t="shared" si="599"/>
        <v/>
      </c>
      <c r="BV127" s="47" t="str">
        <f t="shared" si="600"/>
        <v/>
      </c>
      <c r="BW127" s="701"/>
      <c r="BX127" s="785" t="s">
        <v>2772</v>
      </c>
      <c r="BY127" s="778" t="str">
        <f t="shared" si="601"/>
        <v/>
      </c>
      <c r="BZ127" s="778" t="str">
        <f t="shared" si="602"/>
        <v/>
      </c>
      <c r="CA127" s="778" t="str">
        <f t="shared" si="603"/>
        <v/>
      </c>
      <c r="CB127" s="741"/>
      <c r="CC127" s="785" t="s">
        <v>2803</v>
      </c>
      <c r="CD127" s="665">
        <f t="shared" si="604"/>
        <v>5.9918981481481781E-2</v>
      </c>
      <c r="CE127" s="667">
        <f t="shared" si="605"/>
        <v>4.2592592592592959E-3</v>
      </c>
      <c r="CF127" s="665">
        <f t="shared" si="606"/>
        <v>6.4178240740741077E-2</v>
      </c>
      <c r="CG127" s="52">
        <f t="shared" si="607"/>
        <v>13.90766853389994</v>
      </c>
      <c r="CH127" s="52">
        <f t="shared" si="608"/>
        <v>12.984670874661859</v>
      </c>
      <c r="CI127" s="108">
        <f t="shared" si="609"/>
        <v>0.60584490740740748</v>
      </c>
      <c r="CJ127" s="47" t="str">
        <f t="shared" si="610"/>
        <v/>
      </c>
      <c r="CK127" s="47" t="str">
        <f t="shared" si="611"/>
        <v/>
      </c>
      <c r="CL127" s="47" t="str">
        <f t="shared" si="612"/>
        <v/>
      </c>
      <c r="CM127" s="701"/>
      <c r="CN127" s="785" t="s">
        <v>2835</v>
      </c>
      <c r="CO127" s="687" t="str">
        <f t="shared" si="613"/>
        <v/>
      </c>
      <c r="CP127" s="687" t="str">
        <f t="shared" si="614"/>
        <v/>
      </c>
      <c r="CQ127" s="687" t="str">
        <f t="shared" si="615"/>
        <v/>
      </c>
      <c r="CR127" s="741"/>
      <c r="CS127" s="785" t="s">
        <v>2865</v>
      </c>
      <c r="CT127" s="665">
        <f t="shared" si="616"/>
        <v>5.8483796296296187E-2</v>
      </c>
      <c r="CU127" s="667">
        <f t="shared" si="617"/>
        <v>3.4490740740741321E-3</v>
      </c>
      <c r="CV127" s="665">
        <f t="shared" si="618"/>
        <v>6.1932870370370319E-2</v>
      </c>
      <c r="CW127" s="52">
        <f t="shared" si="619"/>
        <v>14.248961013259452</v>
      </c>
      <c r="CX127" s="52">
        <f t="shared" si="620"/>
        <v>13.455428891795925</v>
      </c>
      <c r="CY127" s="58"/>
      <c r="CZ127" s="59">
        <f t="shared" si="621"/>
        <v>12.555066079295155</v>
      </c>
      <c r="DA127" s="421">
        <f t="shared" si="622"/>
        <v>13.372434017595307</v>
      </c>
      <c r="DB127" s="61">
        <f t="shared" si="623"/>
        <v>0.11840277777777797</v>
      </c>
      <c r="DC127" s="61">
        <f t="shared" si="624"/>
        <v>0.1261111111111114</v>
      </c>
      <c r="DD127" s="6"/>
      <c r="DE127" s="63">
        <v>40</v>
      </c>
      <c r="DF127" s="64">
        <f t="shared" si="628"/>
        <v>2.8416666666666668</v>
      </c>
      <c r="DG127" s="64">
        <f t="shared" si="628"/>
        <v>3.0266666666666664</v>
      </c>
      <c r="DH127" s="16">
        <f t="shared" si="629"/>
        <v>120</v>
      </c>
      <c r="DI127" s="16">
        <f t="shared" si="625"/>
        <v>-72.8</v>
      </c>
      <c r="DJ127" s="65">
        <f t="shared" si="639"/>
        <v>87.2</v>
      </c>
      <c r="DK127" s="65">
        <f t="shared" si="626"/>
        <v>87.2</v>
      </c>
      <c r="DL127" s="65">
        <f t="shared" si="640"/>
        <v>87.2</v>
      </c>
      <c r="DM127" s="65">
        <f t="shared" si="641"/>
        <v>87.2</v>
      </c>
      <c r="DN127" s="65">
        <f t="shared" si="642"/>
        <v>87.2</v>
      </c>
      <c r="DO127" s="131">
        <f t="shared" si="643"/>
        <v>87.2</v>
      </c>
      <c r="DP127" s="65">
        <f t="shared" si="644"/>
        <v>87.2</v>
      </c>
      <c r="DQ127" s="65">
        <f t="shared" si="645"/>
        <v>87.2</v>
      </c>
      <c r="DR127" s="134">
        <f t="shared" si="646"/>
        <v>87.2</v>
      </c>
    </row>
    <row r="128" spans="1:123" s="713" customFormat="1">
      <c r="A128" s="212">
        <f t="shared" si="627"/>
        <v>18</v>
      </c>
      <c r="B128" s="80">
        <f t="shared" si="638"/>
        <v>40</v>
      </c>
      <c r="C128" s="4" t="s">
        <v>2730</v>
      </c>
      <c r="D128" s="537" t="s">
        <v>2731</v>
      </c>
      <c r="E128" s="537" t="s">
        <v>2732</v>
      </c>
      <c r="F128" s="799" t="s">
        <v>2320</v>
      </c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5"/>
      <c r="BA128" s="135"/>
      <c r="BB128" s="135"/>
      <c r="BC128" s="135"/>
      <c r="BD128" s="135"/>
      <c r="BE128" s="135"/>
      <c r="BF128" s="135"/>
      <c r="BG128" s="135"/>
      <c r="BH128" s="135"/>
      <c r="BI128" s="135"/>
      <c r="BJ128" s="135"/>
      <c r="BK128" s="135"/>
      <c r="BL128" s="311"/>
      <c r="BM128" s="135"/>
      <c r="BN128" s="135"/>
      <c r="BO128" s="135"/>
      <c r="BP128" s="135"/>
      <c r="BQ128" s="135"/>
      <c r="BR128" s="135"/>
      <c r="BS128" s="400">
        <v>0.52083333333333304</v>
      </c>
      <c r="BT128" s="47" t="str">
        <f t="shared" si="598"/>
        <v/>
      </c>
      <c r="BU128" s="47" t="str">
        <f t="shared" si="599"/>
        <v/>
      </c>
      <c r="BV128" s="47" t="str">
        <f t="shared" si="600"/>
        <v/>
      </c>
      <c r="BW128" s="701"/>
      <c r="BX128" s="785" t="s">
        <v>2773</v>
      </c>
      <c r="BY128" s="778" t="str">
        <f t="shared" si="601"/>
        <v/>
      </c>
      <c r="BZ128" s="778" t="str">
        <f t="shared" si="602"/>
        <v/>
      </c>
      <c r="CA128" s="778" t="str">
        <f t="shared" si="603"/>
        <v/>
      </c>
      <c r="CB128" s="741"/>
      <c r="CC128" s="785" t="s">
        <v>2804</v>
      </c>
      <c r="CD128" s="665">
        <f t="shared" si="604"/>
        <v>6.3576388888889168E-2</v>
      </c>
      <c r="CE128" s="667">
        <f t="shared" si="605"/>
        <v>6.2731481481481666E-3</v>
      </c>
      <c r="CF128" s="665">
        <f t="shared" si="606"/>
        <v>6.9849537037037335E-2</v>
      </c>
      <c r="CG128" s="52">
        <f t="shared" si="607"/>
        <v>13.107591480065537</v>
      </c>
      <c r="CH128" s="52">
        <f t="shared" si="608"/>
        <v>11.930405965202985</v>
      </c>
      <c r="CI128" s="108">
        <f t="shared" si="609"/>
        <v>0.61151620370370374</v>
      </c>
      <c r="CJ128" s="47" t="str">
        <f t="shared" si="610"/>
        <v/>
      </c>
      <c r="CK128" s="47" t="str">
        <f t="shared" si="611"/>
        <v/>
      </c>
      <c r="CL128" s="47" t="str">
        <f t="shared" si="612"/>
        <v/>
      </c>
      <c r="CM128" s="701"/>
      <c r="CN128" s="785" t="s">
        <v>2836</v>
      </c>
      <c r="CO128" s="687" t="str">
        <f t="shared" si="613"/>
        <v/>
      </c>
      <c r="CP128" s="687" t="str">
        <f t="shared" si="614"/>
        <v/>
      </c>
      <c r="CQ128" s="687" t="str">
        <f t="shared" si="615"/>
        <v/>
      </c>
      <c r="CR128" s="741"/>
      <c r="CS128" s="785" t="s">
        <v>2866</v>
      </c>
      <c r="CT128" s="665">
        <f t="shared" si="616"/>
        <v>5.5902777777777746E-2</v>
      </c>
      <c r="CU128" s="667">
        <f t="shared" si="617"/>
        <v>4.351851851851829E-3</v>
      </c>
      <c r="CV128" s="665">
        <f t="shared" si="618"/>
        <v>6.0254629629629575E-2</v>
      </c>
      <c r="CW128" s="52">
        <f t="shared" si="619"/>
        <v>14.906832298136647</v>
      </c>
      <c r="CX128" s="52">
        <f t="shared" si="620"/>
        <v>13.830195927775643</v>
      </c>
      <c r="CY128" s="58"/>
      <c r="CZ128" s="59">
        <f t="shared" si="621"/>
        <v>12.169735788630904</v>
      </c>
      <c r="DA128" s="421">
        <f t="shared" si="622"/>
        <v>13.251961639058413</v>
      </c>
      <c r="DB128" s="61">
        <f t="shared" si="623"/>
        <v>0.11947916666666691</v>
      </c>
      <c r="DC128" s="61">
        <f t="shared" si="624"/>
        <v>0.13010416666666691</v>
      </c>
      <c r="DD128" s="6"/>
      <c r="DE128" s="63">
        <v>40</v>
      </c>
      <c r="DF128" s="64">
        <f t="shared" si="628"/>
        <v>2.8675000000000002</v>
      </c>
      <c r="DG128" s="64">
        <f t="shared" si="628"/>
        <v>3.1225000000000001</v>
      </c>
      <c r="DH128" s="16">
        <f t="shared" si="629"/>
        <v>115</v>
      </c>
      <c r="DI128" s="16">
        <f t="shared" si="625"/>
        <v>-78.55</v>
      </c>
      <c r="DJ128" s="65">
        <f t="shared" si="639"/>
        <v>76.45</v>
      </c>
      <c r="DK128" s="65">
        <f t="shared" si="626"/>
        <v>76.45</v>
      </c>
      <c r="DL128" s="65">
        <f t="shared" si="640"/>
        <v>76.45</v>
      </c>
      <c r="DM128" s="65">
        <f t="shared" si="641"/>
        <v>76.45</v>
      </c>
      <c r="DN128" s="65">
        <f t="shared" si="642"/>
        <v>76.45</v>
      </c>
      <c r="DO128" s="131">
        <f t="shared" si="643"/>
        <v>76.45</v>
      </c>
      <c r="DP128" s="65">
        <f t="shared" si="644"/>
        <v>76.45</v>
      </c>
      <c r="DQ128" s="65">
        <f t="shared" si="645"/>
        <v>76.45</v>
      </c>
      <c r="DR128" s="134">
        <f t="shared" si="646"/>
        <v>76.45</v>
      </c>
    </row>
    <row r="129" spans="1:123" s="705" customFormat="1">
      <c r="A129" s="212">
        <f t="shared" si="627"/>
        <v>19</v>
      </c>
      <c r="B129" s="80">
        <f t="shared" si="638"/>
        <v>40</v>
      </c>
      <c r="C129" s="4" t="s">
        <v>2733</v>
      </c>
      <c r="D129" s="537" t="s">
        <v>2734</v>
      </c>
      <c r="E129" s="537" t="s">
        <v>2735</v>
      </c>
      <c r="F129" s="799" t="s">
        <v>2320</v>
      </c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  <c r="AV129" s="135"/>
      <c r="AW129" s="135"/>
      <c r="AX129" s="135"/>
      <c r="AY129" s="135"/>
      <c r="AZ129" s="135"/>
      <c r="BA129" s="135"/>
      <c r="BB129" s="135"/>
      <c r="BC129" s="135"/>
      <c r="BD129" s="135"/>
      <c r="BE129" s="135"/>
      <c r="BF129" s="135"/>
      <c r="BG129" s="135"/>
      <c r="BH129" s="135"/>
      <c r="BI129" s="135"/>
      <c r="BJ129" s="135"/>
      <c r="BK129" s="135"/>
      <c r="BL129" s="311"/>
      <c r="BM129" s="135"/>
      <c r="BN129" s="135"/>
      <c r="BO129" s="135"/>
      <c r="BP129" s="135"/>
      <c r="BQ129" s="135"/>
      <c r="BR129" s="135"/>
      <c r="BS129" s="400">
        <v>0.52083333333333304</v>
      </c>
      <c r="BT129" s="47" t="str">
        <f t="shared" si="598"/>
        <v/>
      </c>
      <c r="BU129" s="47" t="str">
        <f t="shared" si="599"/>
        <v/>
      </c>
      <c r="BV129" s="47" t="str">
        <f t="shared" si="600"/>
        <v/>
      </c>
      <c r="BW129" s="701"/>
      <c r="BX129" s="785" t="s">
        <v>2774</v>
      </c>
      <c r="BY129" s="778" t="str">
        <f t="shared" si="601"/>
        <v/>
      </c>
      <c r="BZ129" s="778" t="str">
        <f t="shared" si="602"/>
        <v/>
      </c>
      <c r="CA129" s="778" t="str">
        <f t="shared" si="603"/>
        <v/>
      </c>
      <c r="CB129" s="741"/>
      <c r="CC129" s="785" t="s">
        <v>2805</v>
      </c>
      <c r="CD129" s="665">
        <f t="shared" si="604"/>
        <v>5.9467592592592822E-2</v>
      </c>
      <c r="CE129" s="667">
        <f t="shared" si="605"/>
        <v>6.1689814814815946E-3</v>
      </c>
      <c r="CF129" s="665">
        <f t="shared" si="606"/>
        <v>6.5636574074074416E-2</v>
      </c>
      <c r="CG129" s="52">
        <f t="shared" si="607"/>
        <v>14.013234721681586</v>
      </c>
      <c r="CH129" s="52">
        <f t="shared" si="608"/>
        <v>12.696173514371363</v>
      </c>
      <c r="CI129" s="108">
        <f t="shared" si="609"/>
        <v>0.60730324074074082</v>
      </c>
      <c r="CJ129" s="47" t="str">
        <f t="shared" si="610"/>
        <v/>
      </c>
      <c r="CK129" s="47" t="str">
        <f t="shared" si="611"/>
        <v/>
      </c>
      <c r="CL129" s="47" t="str">
        <f t="shared" si="612"/>
        <v/>
      </c>
      <c r="CM129" s="701"/>
      <c r="CN129" s="785" t="s">
        <v>2837</v>
      </c>
      <c r="CO129" s="687" t="str">
        <f t="shared" si="613"/>
        <v/>
      </c>
      <c r="CP129" s="687" t="str">
        <f t="shared" si="614"/>
        <v/>
      </c>
      <c r="CQ129" s="687" t="str">
        <f t="shared" si="615"/>
        <v/>
      </c>
      <c r="CR129" s="741"/>
      <c r="CS129" s="785" t="s">
        <v>2867</v>
      </c>
      <c r="CT129" s="665">
        <f t="shared" si="616"/>
        <v>5.7060185185185075E-2</v>
      </c>
      <c r="CU129" s="667">
        <f t="shared" si="617"/>
        <v>7.4537037037036846E-3</v>
      </c>
      <c r="CV129" s="665">
        <f t="shared" si="618"/>
        <v>6.451388888888876E-2</v>
      </c>
      <c r="CW129" s="52">
        <f t="shared" si="619"/>
        <v>14.604462474645031</v>
      </c>
      <c r="CX129" s="52">
        <f t="shared" si="620"/>
        <v>12.917115177610336</v>
      </c>
      <c r="CY129" s="58"/>
      <c r="CZ129" s="59">
        <f t="shared" si="621"/>
        <v>12.165406847487771</v>
      </c>
      <c r="DA129" s="421">
        <f t="shared" si="622"/>
        <v>13.587604290822409</v>
      </c>
      <c r="DB129" s="61">
        <f t="shared" si="623"/>
        <v>0.1165277777777779</v>
      </c>
      <c r="DC129" s="61">
        <f t="shared" si="624"/>
        <v>0.13015046296296318</v>
      </c>
      <c r="DD129" s="6"/>
      <c r="DE129" s="63">
        <v>40</v>
      </c>
      <c r="DF129" s="64">
        <f t="shared" si="628"/>
        <v>2.7966666666666664</v>
      </c>
      <c r="DG129" s="64">
        <f t="shared" si="628"/>
        <v>3.1236111111111113</v>
      </c>
      <c r="DH129" s="16">
        <f t="shared" si="629"/>
        <v>110</v>
      </c>
      <c r="DI129" s="16">
        <f t="shared" si="625"/>
        <v>-78.616666666666674</v>
      </c>
      <c r="DJ129" s="65">
        <f t="shared" si="639"/>
        <v>71.383333333333326</v>
      </c>
      <c r="DK129" s="65">
        <f t="shared" si="626"/>
        <v>71.383333333333326</v>
      </c>
      <c r="DL129" s="65">
        <f t="shared" si="640"/>
        <v>71.383333333333326</v>
      </c>
      <c r="DM129" s="65">
        <f t="shared" si="641"/>
        <v>71.383333333333326</v>
      </c>
      <c r="DN129" s="65">
        <f t="shared" si="642"/>
        <v>71.383333333333326</v>
      </c>
      <c r="DO129" s="131">
        <f t="shared" si="643"/>
        <v>71.383333333333326</v>
      </c>
      <c r="DP129" s="65">
        <f t="shared" si="644"/>
        <v>71.383333333333326</v>
      </c>
      <c r="DQ129" s="65">
        <f t="shared" si="645"/>
        <v>71.383333333333326</v>
      </c>
      <c r="DR129" s="134">
        <f t="shared" si="646"/>
        <v>71.383333333333326</v>
      </c>
      <c r="DS129" s="704"/>
    </row>
    <row r="130" spans="1:123" s="705" customFormat="1">
      <c r="A130" s="212">
        <f t="shared" si="627"/>
        <v>20</v>
      </c>
      <c r="B130" s="80">
        <f t="shared" si="638"/>
        <v>40</v>
      </c>
      <c r="C130" s="4" t="s">
        <v>2736</v>
      </c>
      <c r="D130" s="537" t="s">
        <v>2737</v>
      </c>
      <c r="E130" s="537" t="s">
        <v>2738</v>
      </c>
      <c r="F130" s="799" t="s">
        <v>2320</v>
      </c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  <c r="BI130" s="135"/>
      <c r="BJ130" s="135"/>
      <c r="BK130" s="135"/>
      <c r="BL130" s="311"/>
      <c r="BM130" s="135"/>
      <c r="BN130" s="135"/>
      <c r="BO130" s="135"/>
      <c r="BP130" s="135"/>
      <c r="BQ130" s="135"/>
      <c r="BR130" s="135"/>
      <c r="BS130" s="136">
        <v>0.52083333333333304</v>
      </c>
      <c r="BT130" s="47" t="str">
        <f t="shared" si="598"/>
        <v/>
      </c>
      <c r="BU130" s="47" t="str">
        <f t="shared" si="599"/>
        <v/>
      </c>
      <c r="BV130" s="47" t="str">
        <f t="shared" si="600"/>
        <v/>
      </c>
      <c r="BW130" s="701"/>
      <c r="BX130" s="785" t="s">
        <v>2775</v>
      </c>
      <c r="BY130" s="778" t="str">
        <f t="shared" si="601"/>
        <v/>
      </c>
      <c r="BZ130" s="778" t="str">
        <f t="shared" si="602"/>
        <v/>
      </c>
      <c r="CA130" s="778" t="str">
        <f t="shared" si="603"/>
        <v/>
      </c>
      <c r="CB130" s="741"/>
      <c r="CC130" s="785" t="s">
        <v>2806</v>
      </c>
      <c r="CD130" s="665">
        <f t="shared" si="604"/>
        <v>6.3564814814815129E-2</v>
      </c>
      <c r="CE130" s="667">
        <f t="shared" si="605"/>
        <v>6.2962962962962443E-3</v>
      </c>
      <c r="CF130" s="665">
        <f t="shared" si="606"/>
        <v>6.9861111111111374E-2</v>
      </c>
      <c r="CG130" s="52">
        <f t="shared" si="607"/>
        <v>13.109978150036417</v>
      </c>
      <c r="CH130" s="52">
        <f t="shared" si="608"/>
        <v>11.928429423459246</v>
      </c>
      <c r="CI130" s="108">
        <f t="shared" si="609"/>
        <v>0.61152777777777778</v>
      </c>
      <c r="CJ130" s="47" t="str">
        <f t="shared" si="610"/>
        <v/>
      </c>
      <c r="CK130" s="47" t="str">
        <f t="shared" si="611"/>
        <v/>
      </c>
      <c r="CL130" s="47" t="str">
        <f t="shared" si="612"/>
        <v/>
      </c>
      <c r="CM130" s="701"/>
      <c r="CN130" s="785" t="s">
        <v>2838</v>
      </c>
      <c r="CO130" s="687" t="str">
        <f t="shared" si="613"/>
        <v/>
      </c>
      <c r="CP130" s="687" t="str">
        <f t="shared" si="614"/>
        <v/>
      </c>
      <c r="CQ130" s="687" t="str">
        <f t="shared" si="615"/>
        <v/>
      </c>
      <c r="CR130" s="741"/>
      <c r="CS130" s="785" t="s">
        <v>2868</v>
      </c>
      <c r="CT130" s="665">
        <f t="shared" si="616"/>
        <v>5.5925925925925934E-2</v>
      </c>
      <c r="CU130" s="667">
        <f t="shared" si="617"/>
        <v>4.4328703703704342E-3</v>
      </c>
      <c r="CV130" s="665">
        <f t="shared" si="618"/>
        <v>6.0358796296296369E-2</v>
      </c>
      <c r="CW130" s="52">
        <f t="shared" si="619"/>
        <v>14.90066225165563</v>
      </c>
      <c r="CX130" s="52">
        <f t="shared" si="620"/>
        <v>13.806327900287632</v>
      </c>
      <c r="CY130" s="58"/>
      <c r="CZ130" s="59">
        <f t="shared" si="621"/>
        <v>12.158919207181583</v>
      </c>
      <c r="DA130" s="421">
        <f t="shared" si="622"/>
        <v>13.250678031770631</v>
      </c>
      <c r="DB130" s="61">
        <f t="shared" si="623"/>
        <v>0.11949074074074106</v>
      </c>
      <c r="DC130" s="61">
        <f t="shared" si="624"/>
        <v>0.13021990740740774</v>
      </c>
      <c r="DD130" s="6"/>
      <c r="DE130" s="63">
        <v>40</v>
      </c>
      <c r="DF130" s="64">
        <f t="shared" si="628"/>
        <v>2.867777777777778</v>
      </c>
      <c r="DG130" s="64">
        <f t="shared" si="628"/>
        <v>3.1252777777777778</v>
      </c>
      <c r="DH130" s="16">
        <f t="shared" si="629"/>
        <v>105</v>
      </c>
      <c r="DI130" s="16">
        <f t="shared" si="625"/>
        <v>-78.716666666666669</v>
      </c>
      <c r="DJ130" s="65">
        <f t="shared" si="639"/>
        <v>66.283333333333331</v>
      </c>
      <c r="DK130" s="65">
        <f t="shared" si="626"/>
        <v>66.283333333333331</v>
      </c>
      <c r="DL130" s="65">
        <f t="shared" si="640"/>
        <v>66.283333333333331</v>
      </c>
      <c r="DM130" s="65">
        <f t="shared" si="641"/>
        <v>66.283333333333331</v>
      </c>
      <c r="DN130" s="65">
        <f t="shared" si="642"/>
        <v>66.283333333333331</v>
      </c>
      <c r="DO130" s="131">
        <f t="shared" si="643"/>
        <v>66.283333333333331</v>
      </c>
      <c r="DP130" s="65">
        <f t="shared" si="644"/>
        <v>66.283333333333331</v>
      </c>
      <c r="DQ130" s="65">
        <f t="shared" si="645"/>
        <v>66.283333333333331</v>
      </c>
      <c r="DR130" s="134">
        <f t="shared" si="646"/>
        <v>66.283333333333331</v>
      </c>
      <c r="DS130" s="704"/>
    </row>
    <row r="131" spans="1:123" s="705" customFormat="1">
      <c r="A131" s="212">
        <f t="shared" si="627"/>
        <v>21</v>
      </c>
      <c r="B131" s="80">
        <f t="shared" si="638"/>
        <v>40</v>
      </c>
      <c r="C131" s="4" t="s">
        <v>2739</v>
      </c>
      <c r="D131" s="537" t="s">
        <v>1677</v>
      </c>
      <c r="E131" s="537" t="s">
        <v>378</v>
      </c>
      <c r="F131" s="799" t="s">
        <v>2320</v>
      </c>
      <c r="G131" s="739"/>
      <c r="H131" s="739"/>
      <c r="I131" s="739"/>
      <c r="J131" s="739"/>
      <c r="K131" s="739"/>
      <c r="L131" s="739"/>
      <c r="M131" s="739"/>
      <c r="N131" s="739"/>
      <c r="O131" s="739"/>
      <c r="P131" s="739"/>
      <c r="Q131" s="739"/>
      <c r="R131" s="739"/>
      <c r="S131" s="739"/>
      <c r="T131" s="739"/>
      <c r="U131" s="739"/>
      <c r="V131" s="739"/>
      <c r="W131" s="739"/>
      <c r="X131" s="739"/>
      <c r="Y131" s="739"/>
      <c r="Z131" s="739"/>
      <c r="AA131" s="739"/>
      <c r="AB131" s="739"/>
      <c r="AC131" s="739"/>
      <c r="AD131" s="739"/>
      <c r="AE131" s="739"/>
      <c r="AF131" s="739"/>
      <c r="AG131" s="739"/>
      <c r="AH131" s="739"/>
      <c r="AI131" s="739"/>
      <c r="AJ131" s="739"/>
      <c r="AK131" s="739"/>
      <c r="AL131" s="739"/>
      <c r="AM131" s="739"/>
      <c r="AN131" s="739"/>
      <c r="AO131" s="739"/>
      <c r="AP131" s="739"/>
      <c r="AQ131" s="739"/>
      <c r="AR131" s="739"/>
      <c r="AS131" s="739"/>
      <c r="AT131" s="739"/>
      <c r="AU131" s="739"/>
      <c r="AV131" s="739"/>
      <c r="AW131" s="739"/>
      <c r="AX131" s="739"/>
      <c r="AY131" s="739"/>
      <c r="AZ131" s="739"/>
      <c r="BA131" s="739"/>
      <c r="BB131" s="739"/>
      <c r="BC131" s="739"/>
      <c r="BD131" s="739"/>
      <c r="BE131" s="739"/>
      <c r="BF131" s="739"/>
      <c r="BG131" s="739"/>
      <c r="BH131" s="739"/>
      <c r="BI131" s="739"/>
      <c r="BJ131" s="739"/>
      <c r="BK131" s="739"/>
      <c r="BL131" s="740"/>
      <c r="BM131" s="739"/>
      <c r="BN131" s="739"/>
      <c r="BO131" s="739"/>
      <c r="BP131" s="739"/>
      <c r="BQ131" s="739"/>
      <c r="BR131" s="739"/>
      <c r="BS131" s="400">
        <v>0.52083333333333304</v>
      </c>
      <c r="BT131" s="47" t="str">
        <f t="shared" si="598"/>
        <v/>
      </c>
      <c r="BU131" s="47" t="str">
        <f t="shared" si="599"/>
        <v/>
      </c>
      <c r="BV131" s="47" t="str">
        <f t="shared" si="600"/>
        <v/>
      </c>
      <c r="BW131" s="701"/>
      <c r="BX131" s="796" t="s">
        <v>2776</v>
      </c>
      <c r="BY131" s="778" t="str">
        <f t="shared" si="601"/>
        <v/>
      </c>
      <c r="BZ131" s="778" t="str">
        <f t="shared" si="602"/>
        <v/>
      </c>
      <c r="CA131" s="778" t="str">
        <f t="shared" si="603"/>
        <v/>
      </c>
      <c r="CB131" s="741"/>
      <c r="CC131" s="796" t="s">
        <v>2807</v>
      </c>
      <c r="CD131" s="665">
        <f t="shared" si="604"/>
        <v>6.3229166666667003E-2</v>
      </c>
      <c r="CE131" s="667">
        <f t="shared" si="605"/>
        <v>6.134259259259256E-3</v>
      </c>
      <c r="CF131" s="665">
        <f t="shared" si="606"/>
        <v>6.9363425925926259E-2</v>
      </c>
      <c r="CG131" s="52">
        <f t="shared" si="607"/>
        <v>13.179571663920925</v>
      </c>
      <c r="CH131" s="52">
        <f t="shared" si="608"/>
        <v>12.014016352411147</v>
      </c>
      <c r="CI131" s="108">
        <f t="shared" si="609"/>
        <v>0.61103009259259267</v>
      </c>
      <c r="CJ131" s="47" t="str">
        <f t="shared" si="610"/>
        <v/>
      </c>
      <c r="CK131" s="47" t="str">
        <f t="shared" si="611"/>
        <v/>
      </c>
      <c r="CL131" s="47" t="str">
        <f t="shared" si="612"/>
        <v/>
      </c>
      <c r="CM131" s="701"/>
      <c r="CN131" s="785" t="s">
        <v>2839</v>
      </c>
      <c r="CO131" s="687" t="str">
        <f t="shared" si="613"/>
        <v/>
      </c>
      <c r="CP131" s="687" t="str">
        <f t="shared" si="614"/>
        <v/>
      </c>
      <c r="CQ131" s="687" t="str">
        <f t="shared" si="615"/>
        <v/>
      </c>
      <c r="CR131" s="741"/>
      <c r="CS131" s="785" t="s">
        <v>2869</v>
      </c>
      <c r="CT131" s="665">
        <f t="shared" si="616"/>
        <v>6.4317129629629544E-2</v>
      </c>
      <c r="CU131" s="667">
        <f t="shared" si="617"/>
        <v>2.7430555555555403E-3</v>
      </c>
      <c r="CV131" s="665">
        <f t="shared" si="618"/>
        <v>6.7060185185185084E-2</v>
      </c>
      <c r="CW131" s="52">
        <f t="shared" si="619"/>
        <v>12.956631275868276</v>
      </c>
      <c r="CX131" s="52">
        <f t="shared" si="620"/>
        <v>12.426648256817398</v>
      </c>
      <c r="CY131" s="58"/>
      <c r="CZ131" s="59">
        <f t="shared" si="621"/>
        <v>11.606006617459915</v>
      </c>
      <c r="DA131" s="421">
        <f t="shared" si="622"/>
        <v>12.413793103448278</v>
      </c>
      <c r="DB131" s="61">
        <f t="shared" si="623"/>
        <v>0.12754629629629655</v>
      </c>
      <c r="DC131" s="61">
        <f t="shared" si="624"/>
        <v>0.13642361111111134</v>
      </c>
      <c r="DD131" s="6"/>
      <c r="DE131" s="63">
        <v>40</v>
      </c>
      <c r="DF131" s="64">
        <f t="shared" si="628"/>
        <v>3.0611111111111109</v>
      </c>
      <c r="DG131" s="64">
        <f t="shared" si="628"/>
        <v>3.2741666666666664</v>
      </c>
      <c r="DH131" s="16">
        <f t="shared" si="629"/>
        <v>100</v>
      </c>
      <c r="DI131" s="16">
        <f t="shared" si="625"/>
        <v>-87.65</v>
      </c>
      <c r="DJ131" s="65">
        <f t="shared" si="639"/>
        <v>52.349999999999994</v>
      </c>
      <c r="DK131" s="65">
        <f t="shared" si="626"/>
        <v>52.349999999999994</v>
      </c>
      <c r="DL131" s="65">
        <f t="shared" si="640"/>
        <v>52.349999999999994</v>
      </c>
      <c r="DM131" s="65">
        <f t="shared" si="641"/>
        <v>52.349999999999994</v>
      </c>
      <c r="DN131" s="65">
        <f t="shared" si="642"/>
        <v>52.349999999999994</v>
      </c>
      <c r="DO131" s="131">
        <f t="shared" si="643"/>
        <v>52.349999999999994</v>
      </c>
      <c r="DP131" s="65">
        <f t="shared" si="644"/>
        <v>52.349999999999994</v>
      </c>
      <c r="DQ131" s="65">
        <f t="shared" si="645"/>
        <v>52.349999999999994</v>
      </c>
      <c r="DR131" s="134">
        <f t="shared" si="646"/>
        <v>52.349999999999994</v>
      </c>
      <c r="DS131" s="704"/>
    </row>
    <row r="132" spans="1:123" s="705" customFormat="1">
      <c r="A132" s="212">
        <f t="shared" si="627"/>
        <v>22</v>
      </c>
      <c r="B132" s="80">
        <f t="shared" si="638"/>
        <v>40</v>
      </c>
      <c r="C132" s="4" t="s">
        <v>2740</v>
      </c>
      <c r="D132" s="537" t="s">
        <v>1878</v>
      </c>
      <c r="E132" s="537" t="s">
        <v>376</v>
      </c>
      <c r="F132" s="799" t="s">
        <v>2320</v>
      </c>
      <c r="G132" s="739"/>
      <c r="H132" s="739"/>
      <c r="I132" s="739"/>
      <c r="J132" s="739"/>
      <c r="K132" s="739"/>
      <c r="L132" s="739"/>
      <c r="M132" s="739"/>
      <c r="N132" s="739"/>
      <c r="O132" s="739"/>
      <c r="P132" s="739"/>
      <c r="Q132" s="739"/>
      <c r="R132" s="739"/>
      <c r="S132" s="739"/>
      <c r="T132" s="739"/>
      <c r="U132" s="739"/>
      <c r="V132" s="739"/>
      <c r="W132" s="739"/>
      <c r="X132" s="739"/>
      <c r="Y132" s="739"/>
      <c r="Z132" s="739"/>
      <c r="AA132" s="739"/>
      <c r="AB132" s="739"/>
      <c r="AC132" s="739"/>
      <c r="AD132" s="739"/>
      <c r="AE132" s="739"/>
      <c r="AF132" s="739"/>
      <c r="AG132" s="739"/>
      <c r="AH132" s="739"/>
      <c r="AI132" s="739"/>
      <c r="AJ132" s="739"/>
      <c r="AK132" s="739"/>
      <c r="AL132" s="739"/>
      <c r="AM132" s="739"/>
      <c r="AN132" s="739"/>
      <c r="AO132" s="739"/>
      <c r="AP132" s="739"/>
      <c r="AQ132" s="739"/>
      <c r="AR132" s="739"/>
      <c r="AS132" s="739"/>
      <c r="AT132" s="739"/>
      <c r="AU132" s="739"/>
      <c r="AV132" s="739"/>
      <c r="AW132" s="739"/>
      <c r="AX132" s="739"/>
      <c r="AY132" s="739"/>
      <c r="AZ132" s="739"/>
      <c r="BA132" s="739"/>
      <c r="BB132" s="739"/>
      <c r="BC132" s="739"/>
      <c r="BD132" s="739"/>
      <c r="BE132" s="739"/>
      <c r="BF132" s="739"/>
      <c r="BG132" s="739"/>
      <c r="BH132" s="739"/>
      <c r="BI132" s="739"/>
      <c r="BJ132" s="739"/>
      <c r="BK132" s="739"/>
      <c r="BL132" s="740"/>
      <c r="BM132" s="739"/>
      <c r="BN132" s="739"/>
      <c r="BO132" s="739"/>
      <c r="BP132" s="739"/>
      <c r="BQ132" s="739"/>
      <c r="BR132" s="739"/>
      <c r="BS132" s="400">
        <v>0.52083333333333304</v>
      </c>
      <c r="BT132" s="47" t="str">
        <f t="shared" si="598"/>
        <v/>
      </c>
      <c r="BU132" s="47" t="str">
        <f t="shared" si="599"/>
        <v/>
      </c>
      <c r="BV132" s="47" t="str">
        <f t="shared" si="600"/>
        <v/>
      </c>
      <c r="BW132" s="701"/>
      <c r="BX132" s="785" t="s">
        <v>2537</v>
      </c>
      <c r="BY132" s="778" t="str">
        <f t="shared" si="601"/>
        <v/>
      </c>
      <c r="BZ132" s="778" t="str">
        <f t="shared" si="602"/>
        <v/>
      </c>
      <c r="CA132" s="778" t="str">
        <f t="shared" si="603"/>
        <v/>
      </c>
      <c r="CB132" s="741"/>
      <c r="CC132" s="785" t="s">
        <v>2808</v>
      </c>
      <c r="CD132" s="665">
        <f t="shared" si="604"/>
        <v>6.3171296296296586E-2</v>
      </c>
      <c r="CE132" s="667">
        <f t="shared" si="605"/>
        <v>6.2731481481481666E-3</v>
      </c>
      <c r="CF132" s="665">
        <f t="shared" si="606"/>
        <v>6.9444444444444753E-2</v>
      </c>
      <c r="CG132" s="52">
        <f t="shared" si="607"/>
        <v>13.191645291315499</v>
      </c>
      <c r="CH132" s="52">
        <f t="shared" si="608"/>
        <v>12.000000000000002</v>
      </c>
      <c r="CI132" s="108">
        <f t="shared" si="609"/>
        <v>0.61111111111111116</v>
      </c>
      <c r="CJ132" s="47" t="str">
        <f t="shared" si="610"/>
        <v/>
      </c>
      <c r="CK132" s="47" t="str">
        <f t="shared" si="611"/>
        <v/>
      </c>
      <c r="CL132" s="47" t="str">
        <f t="shared" si="612"/>
        <v/>
      </c>
      <c r="CM132" s="701"/>
      <c r="CN132" s="785" t="s">
        <v>2840</v>
      </c>
      <c r="CO132" s="687" t="str">
        <f t="shared" si="613"/>
        <v/>
      </c>
      <c r="CP132" s="687" t="str">
        <f t="shared" si="614"/>
        <v/>
      </c>
      <c r="CQ132" s="687" t="str">
        <f t="shared" si="615"/>
        <v/>
      </c>
      <c r="CR132" s="741"/>
      <c r="CS132" s="785" t="s">
        <v>2870</v>
      </c>
      <c r="CT132" s="665">
        <f t="shared" si="616"/>
        <v>6.4212962962962972E-2</v>
      </c>
      <c r="CU132" s="667">
        <f t="shared" si="617"/>
        <v>3.1249999999999334E-3</v>
      </c>
      <c r="CV132" s="665">
        <f t="shared" si="618"/>
        <v>6.7337962962962905E-2</v>
      </c>
      <c r="CW132" s="52">
        <f t="shared" si="619"/>
        <v>12.977649603460707</v>
      </c>
      <c r="CX132" s="52">
        <f t="shared" si="620"/>
        <v>12.375386730835338</v>
      </c>
      <c r="CY132" s="58"/>
      <c r="CZ132" s="59">
        <f t="shared" si="621"/>
        <v>11.575562700964632</v>
      </c>
      <c r="DA132" s="421">
        <f t="shared" si="622"/>
        <v>12.429583863347267</v>
      </c>
      <c r="DB132" s="61">
        <f t="shared" si="623"/>
        <v>0.12738425925925956</v>
      </c>
      <c r="DC132" s="61">
        <f t="shared" si="624"/>
        <v>0.13678240740740766</v>
      </c>
      <c r="DD132" s="6"/>
      <c r="DE132" s="63">
        <v>40</v>
      </c>
      <c r="DF132" s="64">
        <f t="shared" si="628"/>
        <v>3.0572222222222218</v>
      </c>
      <c r="DG132" s="64">
        <f t="shared" si="628"/>
        <v>3.2827777777777776</v>
      </c>
      <c r="DH132" s="16">
        <f t="shared" si="629"/>
        <v>95</v>
      </c>
      <c r="DI132" s="16">
        <f t="shared" si="625"/>
        <v>-88.166666666666671</v>
      </c>
      <c r="DJ132" s="65">
        <f t="shared" si="639"/>
        <v>46.833333333333329</v>
      </c>
      <c r="DK132" s="65">
        <f t="shared" si="626"/>
        <v>46.833333333333329</v>
      </c>
      <c r="DL132" s="65">
        <f t="shared" si="640"/>
        <v>46.833333333333329</v>
      </c>
      <c r="DM132" s="65">
        <f t="shared" si="641"/>
        <v>46.833333333333329</v>
      </c>
      <c r="DN132" s="65">
        <f t="shared" si="642"/>
        <v>46.833333333333329</v>
      </c>
      <c r="DO132" s="131">
        <f t="shared" si="643"/>
        <v>46.833333333333329</v>
      </c>
      <c r="DP132" s="65">
        <f t="shared" si="644"/>
        <v>46.833333333333329</v>
      </c>
      <c r="DQ132" s="65">
        <f t="shared" si="645"/>
        <v>46.833333333333329</v>
      </c>
      <c r="DR132" s="134">
        <f t="shared" si="646"/>
        <v>46.833333333333343</v>
      </c>
      <c r="DS132" s="704"/>
    </row>
    <row r="133" spans="1:123" s="705" customFormat="1">
      <c r="A133" s="212">
        <f t="shared" si="627"/>
        <v>23</v>
      </c>
      <c r="B133" s="80">
        <f t="shared" si="638"/>
        <v>40</v>
      </c>
      <c r="C133" s="4" t="s">
        <v>2741</v>
      </c>
      <c r="D133" s="537" t="s">
        <v>2742</v>
      </c>
      <c r="E133" s="537" t="s">
        <v>2743</v>
      </c>
      <c r="F133" s="799" t="s">
        <v>2320</v>
      </c>
      <c r="G133" s="739"/>
      <c r="H133" s="739"/>
      <c r="I133" s="739"/>
      <c r="J133" s="739"/>
      <c r="K133" s="739"/>
      <c r="L133" s="739"/>
      <c r="M133" s="739"/>
      <c r="N133" s="739"/>
      <c r="O133" s="739"/>
      <c r="P133" s="739"/>
      <c r="Q133" s="739"/>
      <c r="R133" s="739"/>
      <c r="S133" s="739"/>
      <c r="T133" s="739"/>
      <c r="U133" s="739"/>
      <c r="V133" s="739"/>
      <c r="W133" s="739"/>
      <c r="X133" s="739"/>
      <c r="Y133" s="739"/>
      <c r="Z133" s="739"/>
      <c r="AA133" s="739"/>
      <c r="AB133" s="739"/>
      <c r="AC133" s="739"/>
      <c r="AD133" s="739"/>
      <c r="AE133" s="739"/>
      <c r="AF133" s="739"/>
      <c r="AG133" s="739"/>
      <c r="AH133" s="739"/>
      <c r="AI133" s="739"/>
      <c r="AJ133" s="739"/>
      <c r="AK133" s="739"/>
      <c r="AL133" s="739"/>
      <c r="AM133" s="739"/>
      <c r="AN133" s="739"/>
      <c r="AO133" s="739"/>
      <c r="AP133" s="739"/>
      <c r="AQ133" s="739"/>
      <c r="AR133" s="739"/>
      <c r="AS133" s="739"/>
      <c r="AT133" s="739"/>
      <c r="AU133" s="739"/>
      <c r="AV133" s="739"/>
      <c r="AW133" s="739"/>
      <c r="AX133" s="739"/>
      <c r="AY133" s="739"/>
      <c r="AZ133" s="739"/>
      <c r="BA133" s="739"/>
      <c r="BB133" s="739"/>
      <c r="BC133" s="739"/>
      <c r="BD133" s="739"/>
      <c r="BE133" s="739"/>
      <c r="BF133" s="739"/>
      <c r="BG133" s="739"/>
      <c r="BH133" s="739"/>
      <c r="BI133" s="739"/>
      <c r="BJ133" s="739"/>
      <c r="BK133" s="739"/>
      <c r="BL133" s="740"/>
      <c r="BM133" s="739"/>
      <c r="BN133" s="739"/>
      <c r="BO133" s="739"/>
      <c r="BP133" s="739"/>
      <c r="BQ133" s="739"/>
      <c r="BR133" s="739"/>
      <c r="BS133" s="400">
        <v>0.52083333333333304</v>
      </c>
      <c r="BT133" s="47" t="str">
        <f t="shared" si="598"/>
        <v/>
      </c>
      <c r="BU133" s="47" t="str">
        <f t="shared" si="599"/>
        <v/>
      </c>
      <c r="BV133" s="47" t="str">
        <f t="shared" si="600"/>
        <v/>
      </c>
      <c r="BW133" s="701"/>
      <c r="BX133" s="785" t="s">
        <v>2777</v>
      </c>
      <c r="BY133" s="778" t="str">
        <f t="shared" si="601"/>
        <v/>
      </c>
      <c r="BZ133" s="778" t="str">
        <f t="shared" si="602"/>
        <v/>
      </c>
      <c r="CA133" s="778" t="str">
        <f t="shared" si="603"/>
        <v/>
      </c>
      <c r="CB133" s="741"/>
      <c r="CC133" s="785" t="s">
        <v>2809</v>
      </c>
      <c r="CD133" s="665">
        <f t="shared" si="604"/>
        <v>8.9930555555555847E-2</v>
      </c>
      <c r="CE133" s="667">
        <f t="shared" si="605"/>
        <v>8.703703703703769E-3</v>
      </c>
      <c r="CF133" s="665">
        <f t="shared" si="606"/>
        <v>9.8634259259259616E-2</v>
      </c>
      <c r="CG133" s="52">
        <f t="shared" si="607"/>
        <v>9.2664092664092674</v>
      </c>
      <c r="CH133" s="52">
        <f t="shared" si="608"/>
        <v>8.4487209575217079</v>
      </c>
      <c r="CI133" s="108">
        <f t="shared" si="609"/>
        <v>0.64030092592592602</v>
      </c>
      <c r="CJ133" s="47" t="str">
        <f t="shared" si="610"/>
        <v/>
      </c>
      <c r="CK133" s="47" t="str">
        <f t="shared" si="611"/>
        <v/>
      </c>
      <c r="CL133" s="47" t="str">
        <f t="shared" si="612"/>
        <v/>
      </c>
      <c r="CM133" s="701"/>
      <c r="CN133" s="785" t="s">
        <v>2841</v>
      </c>
      <c r="CO133" s="687" t="str">
        <f t="shared" si="613"/>
        <v/>
      </c>
      <c r="CP133" s="687" t="str">
        <f t="shared" si="614"/>
        <v/>
      </c>
      <c r="CQ133" s="687" t="str">
        <f t="shared" si="615"/>
        <v/>
      </c>
      <c r="CR133" s="741"/>
      <c r="CS133" s="785" t="s">
        <v>2871</v>
      </c>
      <c r="CT133" s="665">
        <f t="shared" si="616"/>
        <v>5.7233796296296213E-2</v>
      </c>
      <c r="CU133" s="667">
        <f t="shared" si="617"/>
        <v>5.0115740740740433E-3</v>
      </c>
      <c r="CV133" s="665">
        <f t="shared" si="618"/>
        <v>6.2245370370370257E-2</v>
      </c>
      <c r="CW133" s="52">
        <f t="shared" si="619"/>
        <v>14.560161779575328</v>
      </c>
      <c r="CX133" s="52">
        <f t="shared" si="620"/>
        <v>13.387876534027518</v>
      </c>
      <c r="CY133" s="346"/>
      <c r="CZ133" s="59">
        <f t="shared" si="621"/>
        <v>9.8417266187050352</v>
      </c>
      <c r="DA133" s="421">
        <f t="shared" si="622"/>
        <v>10.758946126622099</v>
      </c>
      <c r="DB133" s="61">
        <f t="shared" si="623"/>
        <v>0.14716435185185206</v>
      </c>
      <c r="DC133" s="61">
        <f t="shared" si="624"/>
        <v>0.16087962962962987</v>
      </c>
      <c r="DD133" s="6"/>
      <c r="DE133" s="63">
        <v>40</v>
      </c>
      <c r="DF133" s="64">
        <f t="shared" si="628"/>
        <v>3.5319444444444446</v>
      </c>
      <c r="DG133" s="64">
        <f t="shared" si="628"/>
        <v>3.8611111111111112</v>
      </c>
      <c r="DH133" s="16">
        <f t="shared" si="629"/>
        <v>90</v>
      </c>
      <c r="DI133" s="16">
        <f t="shared" si="625"/>
        <v>-122.86666666666666</v>
      </c>
      <c r="DJ133" s="65">
        <f t="shared" si="639"/>
        <v>40</v>
      </c>
      <c r="DK133" s="65">
        <f t="shared" si="626"/>
        <v>40</v>
      </c>
      <c r="DL133" s="65">
        <f t="shared" si="640"/>
        <v>40</v>
      </c>
      <c r="DM133" s="65">
        <f t="shared" si="641"/>
        <v>40</v>
      </c>
      <c r="DN133" s="65">
        <f t="shared" si="642"/>
        <v>40</v>
      </c>
      <c r="DO133" s="131">
        <f t="shared" si="643"/>
        <v>40</v>
      </c>
      <c r="DP133" s="65">
        <f t="shared" si="644"/>
        <v>40</v>
      </c>
      <c r="DQ133" s="65">
        <f t="shared" si="645"/>
        <v>40</v>
      </c>
      <c r="DR133" s="134">
        <f t="shared" si="646"/>
        <v>40</v>
      </c>
      <c r="DS133" s="704"/>
    </row>
    <row r="134" spans="1:123" s="705" customFormat="1">
      <c r="A134" s="212">
        <f t="shared" si="627"/>
        <v>24</v>
      </c>
      <c r="B134" s="80">
        <f t="shared" si="638"/>
        <v>40</v>
      </c>
      <c r="C134" s="4" t="s">
        <v>2744</v>
      </c>
      <c r="D134" s="537" t="s">
        <v>2745</v>
      </c>
      <c r="E134" s="537" t="s">
        <v>2746</v>
      </c>
      <c r="F134" s="799" t="s">
        <v>2320</v>
      </c>
      <c r="G134" s="377"/>
      <c r="H134" s="377"/>
      <c r="I134" s="377"/>
      <c r="J134" s="377"/>
      <c r="K134" s="377"/>
      <c r="L134" s="377"/>
      <c r="M134" s="377"/>
      <c r="N134" s="377"/>
      <c r="O134" s="377"/>
      <c r="P134" s="377"/>
      <c r="Q134" s="377"/>
      <c r="R134" s="377"/>
      <c r="S134" s="377"/>
      <c r="T134" s="377"/>
      <c r="U134" s="377"/>
      <c r="V134" s="377"/>
      <c r="W134" s="377"/>
      <c r="X134" s="377"/>
      <c r="Y134" s="377"/>
      <c r="Z134" s="377"/>
      <c r="AA134" s="377"/>
      <c r="AB134" s="377"/>
      <c r="AC134" s="377"/>
      <c r="AD134" s="377"/>
      <c r="AE134" s="377"/>
      <c r="AF134" s="377"/>
      <c r="AG134" s="377"/>
      <c r="AH134" s="377"/>
      <c r="AI134" s="377"/>
      <c r="AJ134" s="377"/>
      <c r="AK134" s="377"/>
      <c r="AL134" s="377"/>
      <c r="AM134" s="377"/>
      <c r="AN134" s="377"/>
      <c r="AO134" s="377"/>
      <c r="AP134" s="377"/>
      <c r="AQ134" s="377"/>
      <c r="AR134" s="377"/>
      <c r="AS134" s="377"/>
      <c r="AT134" s="377"/>
      <c r="AU134" s="377"/>
      <c r="AV134" s="377"/>
      <c r="AW134" s="377"/>
      <c r="AX134" s="377"/>
      <c r="AY134" s="377"/>
      <c r="AZ134" s="377"/>
      <c r="BA134" s="377"/>
      <c r="BB134" s="377"/>
      <c r="BC134" s="377"/>
      <c r="BD134" s="377"/>
      <c r="BE134" s="377"/>
      <c r="BF134" s="377"/>
      <c r="BG134" s="377"/>
      <c r="BH134" s="377"/>
      <c r="BI134" s="377"/>
      <c r="BJ134" s="377"/>
      <c r="BK134" s="377"/>
      <c r="BL134" s="379"/>
      <c r="BM134" s="377"/>
      <c r="BN134" s="377"/>
      <c r="BO134" s="377"/>
      <c r="BP134" s="377"/>
      <c r="BQ134" s="377"/>
      <c r="BR134" s="377"/>
      <c r="BS134" s="400">
        <v>0.52083333333333304</v>
      </c>
      <c r="BT134" s="47" t="str">
        <f t="shared" si="598"/>
        <v/>
      </c>
      <c r="BU134" s="47" t="str">
        <f t="shared" si="599"/>
        <v/>
      </c>
      <c r="BV134" s="47" t="str">
        <f t="shared" si="600"/>
        <v/>
      </c>
      <c r="BW134" s="701"/>
      <c r="BX134" s="785" t="s">
        <v>2778</v>
      </c>
      <c r="BY134" s="778" t="str">
        <f t="shared" si="601"/>
        <v/>
      </c>
      <c r="BZ134" s="778" t="str">
        <f t="shared" si="602"/>
        <v/>
      </c>
      <c r="CA134" s="778" t="str">
        <f t="shared" si="603"/>
        <v/>
      </c>
      <c r="CB134" s="741"/>
      <c r="CC134" s="785" t="s">
        <v>2810</v>
      </c>
      <c r="CD134" s="665">
        <f t="shared" si="604"/>
        <v>8.9490740740741037E-2</v>
      </c>
      <c r="CE134" s="667">
        <f t="shared" si="605"/>
        <v>9.1666666666666563E-3</v>
      </c>
      <c r="CF134" s="665">
        <f t="shared" si="606"/>
        <v>9.8657407407407693E-2</v>
      </c>
      <c r="CG134" s="52">
        <f t="shared" si="607"/>
        <v>9.3119503362648732</v>
      </c>
      <c r="CH134" s="52">
        <f t="shared" si="608"/>
        <v>8.4467386203660251</v>
      </c>
      <c r="CI134" s="108">
        <f t="shared" si="609"/>
        <v>0.6403240740740741</v>
      </c>
      <c r="CJ134" s="47" t="str">
        <f t="shared" si="610"/>
        <v/>
      </c>
      <c r="CK134" s="47" t="str">
        <f t="shared" si="611"/>
        <v/>
      </c>
      <c r="CL134" s="47" t="str">
        <f t="shared" si="612"/>
        <v/>
      </c>
      <c r="CM134" s="701"/>
      <c r="CN134" s="785" t="s">
        <v>2842</v>
      </c>
      <c r="CO134" s="687" t="str">
        <f t="shared" si="613"/>
        <v/>
      </c>
      <c r="CP134" s="687" t="str">
        <f t="shared" si="614"/>
        <v/>
      </c>
      <c r="CQ134" s="687" t="str">
        <f t="shared" si="615"/>
        <v/>
      </c>
      <c r="CR134" s="741"/>
      <c r="CS134" s="785" t="s">
        <v>2872</v>
      </c>
      <c r="CT134" s="665">
        <f t="shared" si="616"/>
        <v>5.6990740740740731E-2</v>
      </c>
      <c r="CU134" s="667">
        <f t="shared" si="617"/>
        <v>6.1226851851852171E-3</v>
      </c>
      <c r="CV134" s="665">
        <f t="shared" si="618"/>
        <v>6.3113425925925948E-2</v>
      </c>
      <c r="CW134" s="52">
        <f t="shared" si="619"/>
        <v>14.62225832656377</v>
      </c>
      <c r="CX134" s="52">
        <f t="shared" si="620"/>
        <v>13.20374105996699</v>
      </c>
      <c r="CY134" s="58"/>
      <c r="CZ134" s="59">
        <f t="shared" si="621"/>
        <v>9.787508048937541</v>
      </c>
      <c r="DA134" s="421">
        <f t="shared" si="622"/>
        <v>10.809102402022756</v>
      </c>
      <c r="DB134" s="61">
        <f t="shared" si="623"/>
        <v>0.14648148148148177</v>
      </c>
      <c r="DC134" s="61">
        <f t="shared" si="624"/>
        <v>0.16177083333333364</v>
      </c>
      <c r="DD134" s="6"/>
      <c r="DE134" s="63">
        <v>40</v>
      </c>
      <c r="DF134" s="64">
        <f t="shared" si="628"/>
        <v>3.5155555555555558</v>
      </c>
      <c r="DG134" s="64">
        <f t="shared" si="628"/>
        <v>3.8824999999999998</v>
      </c>
      <c r="DH134" s="16">
        <f t="shared" si="629"/>
        <v>85</v>
      </c>
      <c r="DI134" s="16">
        <f t="shared" si="625"/>
        <v>-124.15</v>
      </c>
      <c r="DJ134" s="65">
        <f t="shared" si="639"/>
        <v>40</v>
      </c>
      <c r="DK134" s="65">
        <f t="shared" si="626"/>
        <v>40</v>
      </c>
      <c r="DL134" s="65">
        <f t="shared" si="640"/>
        <v>40</v>
      </c>
      <c r="DM134" s="65">
        <f t="shared" si="641"/>
        <v>40</v>
      </c>
      <c r="DN134" s="65">
        <f t="shared" si="642"/>
        <v>40</v>
      </c>
      <c r="DO134" s="131">
        <f t="shared" si="643"/>
        <v>40</v>
      </c>
      <c r="DP134" s="65">
        <f t="shared" si="644"/>
        <v>40</v>
      </c>
      <c r="DQ134" s="65">
        <f t="shared" si="645"/>
        <v>40</v>
      </c>
      <c r="DR134" s="134">
        <f t="shared" si="646"/>
        <v>40</v>
      </c>
      <c r="DS134" s="704"/>
    </row>
    <row r="135" spans="1:123" s="705" customFormat="1">
      <c r="A135" s="212">
        <f t="shared" si="627"/>
        <v>25</v>
      </c>
      <c r="B135" s="80">
        <f t="shared" si="638"/>
        <v>40</v>
      </c>
      <c r="C135" s="4"/>
      <c r="D135" s="537"/>
      <c r="E135" s="537"/>
      <c r="F135" s="799" t="s">
        <v>2320</v>
      </c>
      <c r="G135" s="377"/>
      <c r="H135" s="377"/>
      <c r="I135" s="377"/>
      <c r="J135" s="377"/>
      <c r="K135" s="377"/>
      <c r="L135" s="377"/>
      <c r="M135" s="377"/>
      <c r="N135" s="377"/>
      <c r="O135" s="377"/>
      <c r="P135" s="377"/>
      <c r="Q135" s="377"/>
      <c r="R135" s="377"/>
      <c r="S135" s="377"/>
      <c r="T135" s="377"/>
      <c r="U135" s="377"/>
      <c r="V135" s="377"/>
      <c r="W135" s="377"/>
      <c r="X135" s="377"/>
      <c r="Y135" s="377"/>
      <c r="Z135" s="377"/>
      <c r="AA135" s="377"/>
      <c r="AB135" s="377"/>
      <c r="AC135" s="377"/>
      <c r="AD135" s="377"/>
      <c r="AE135" s="377"/>
      <c r="AF135" s="377"/>
      <c r="AG135" s="377"/>
      <c r="AH135" s="377"/>
      <c r="AI135" s="377"/>
      <c r="AJ135" s="377"/>
      <c r="AK135" s="377"/>
      <c r="AL135" s="377"/>
      <c r="AM135" s="377"/>
      <c r="AN135" s="377"/>
      <c r="AO135" s="377"/>
      <c r="AP135" s="377"/>
      <c r="AQ135" s="377"/>
      <c r="AR135" s="377"/>
      <c r="AS135" s="377"/>
      <c r="AT135" s="377"/>
      <c r="AU135" s="377"/>
      <c r="AV135" s="377"/>
      <c r="AW135" s="377"/>
      <c r="AX135" s="377"/>
      <c r="AY135" s="377"/>
      <c r="AZ135" s="377"/>
      <c r="BA135" s="377"/>
      <c r="BB135" s="377"/>
      <c r="BC135" s="377"/>
      <c r="BD135" s="377"/>
      <c r="BE135" s="377"/>
      <c r="BF135" s="377"/>
      <c r="BG135" s="377"/>
      <c r="BH135" s="377"/>
      <c r="BI135" s="377"/>
      <c r="BJ135" s="377"/>
      <c r="BK135" s="377"/>
      <c r="BL135" s="379"/>
      <c r="BM135" s="377"/>
      <c r="BN135" s="377"/>
      <c r="BO135" s="377"/>
      <c r="BP135" s="377"/>
      <c r="BQ135" s="377"/>
      <c r="BR135" s="377"/>
      <c r="BS135" s="400"/>
      <c r="BT135" s="47" t="str">
        <f t="shared" ref="BT135:BT143" si="647">LEFT(BW135,2)</f>
        <v/>
      </c>
      <c r="BU135" s="47" t="str">
        <f t="shared" ref="BU135:BU143" si="648">MID(BW135,3,2)</f>
        <v/>
      </c>
      <c r="BV135" s="47" t="str">
        <f t="shared" si="600"/>
        <v/>
      </c>
      <c r="BW135" s="701"/>
      <c r="BX135" s="785"/>
      <c r="BY135" s="778" t="str">
        <f t="shared" ref="BY135:BY143" si="649">LEFT(CB135,2)</f>
        <v/>
      </c>
      <c r="BZ135" s="778" t="str">
        <f t="shared" ref="BZ135:BZ143" si="650">MID(CB135,3,2)</f>
        <v/>
      </c>
      <c r="CA135" s="778" t="str">
        <f t="shared" si="603"/>
        <v/>
      </c>
      <c r="CB135" s="741"/>
      <c r="CC135" s="785"/>
      <c r="CD135" s="665"/>
      <c r="CE135" s="667"/>
      <c r="CF135" s="665"/>
      <c r="CG135" s="52" t="e">
        <f t="shared" ref="CG135:CG143" si="651">$BS$3/(MINUTE(CD135)/60+HOUR(CD135)+SECOND(CD135)/3600)</f>
        <v>#DIV/0!</v>
      </c>
      <c r="CH135" s="52"/>
      <c r="CI135" s="108"/>
      <c r="CJ135" s="47" t="str">
        <f t="shared" ref="CJ135:CJ143" si="652">LEFT(CM135,2)</f>
        <v/>
      </c>
      <c r="CK135" s="47" t="str">
        <f t="shared" ref="CK135:CK143" si="653">MID(CM135,3,2)</f>
        <v/>
      </c>
      <c r="CL135" s="47" t="str">
        <f t="shared" si="612"/>
        <v/>
      </c>
      <c r="CM135" s="701"/>
      <c r="CN135" s="785"/>
      <c r="CO135" s="687" t="str">
        <f t="shared" ref="CO135:CO143" si="654">LEFT(CR135,2)</f>
        <v/>
      </c>
      <c r="CP135" s="687" t="str">
        <f t="shared" ref="CP135:CP143" si="655">MID(CR135,3,2)</f>
        <v/>
      </c>
      <c r="CQ135" s="687" t="str">
        <f t="shared" si="615"/>
        <v/>
      </c>
      <c r="CR135" s="741"/>
      <c r="CS135" s="785"/>
      <c r="CT135" s="665"/>
      <c r="CU135" s="667"/>
      <c r="CV135" s="665"/>
      <c r="CW135" s="52" t="e">
        <f t="shared" ref="CW135:CW143" si="656">$CI$3/(MINUTE(CT135)/60+HOUR(CT135)+SECOND(CT135)/3600)</f>
        <v>#DIV/0!</v>
      </c>
      <c r="CX135" s="52"/>
      <c r="CY135" s="58"/>
      <c r="CZ135" s="59"/>
      <c r="DA135" s="421"/>
      <c r="DB135" s="61"/>
      <c r="DC135" s="61"/>
      <c r="DD135" s="6"/>
      <c r="DE135" s="63"/>
      <c r="DF135" s="64"/>
      <c r="DG135" s="64"/>
      <c r="DH135" s="16"/>
      <c r="DI135" s="16"/>
      <c r="DJ135" s="65"/>
      <c r="DK135" s="65"/>
      <c r="DL135" s="65"/>
      <c r="DM135" s="65"/>
      <c r="DN135" s="65"/>
      <c r="DO135" s="131"/>
      <c r="DP135" s="65"/>
      <c r="DQ135" s="65"/>
      <c r="DR135" s="134"/>
      <c r="DS135" s="704"/>
    </row>
    <row r="136" spans="1:123" s="713" customFormat="1">
      <c r="A136" s="212">
        <f t="shared" si="627"/>
        <v>26</v>
      </c>
      <c r="B136" s="80">
        <f t="shared" si="638"/>
        <v>40</v>
      </c>
      <c r="C136" s="372" t="s">
        <v>2748</v>
      </c>
      <c r="D136" s="375" t="s">
        <v>2749</v>
      </c>
      <c r="E136" s="375" t="s">
        <v>1279</v>
      </c>
      <c r="F136" s="372" t="s">
        <v>49</v>
      </c>
      <c r="G136" s="377"/>
      <c r="H136" s="377"/>
      <c r="I136" s="377"/>
      <c r="J136" s="377"/>
      <c r="K136" s="377"/>
      <c r="L136" s="377"/>
      <c r="M136" s="377"/>
      <c r="N136" s="377"/>
      <c r="O136" s="377"/>
      <c r="P136" s="377"/>
      <c r="Q136" s="377"/>
      <c r="R136" s="377"/>
      <c r="S136" s="377"/>
      <c r="T136" s="377"/>
      <c r="U136" s="377"/>
      <c r="V136" s="377"/>
      <c r="W136" s="377"/>
      <c r="X136" s="377"/>
      <c r="Y136" s="377"/>
      <c r="Z136" s="377"/>
      <c r="AA136" s="377"/>
      <c r="AB136" s="377"/>
      <c r="AC136" s="377"/>
      <c r="AD136" s="377"/>
      <c r="AE136" s="377"/>
      <c r="AF136" s="377"/>
      <c r="AG136" s="377"/>
      <c r="AH136" s="377"/>
      <c r="AI136" s="377"/>
      <c r="AJ136" s="377"/>
      <c r="AK136" s="377"/>
      <c r="AL136" s="377"/>
      <c r="AM136" s="377"/>
      <c r="AN136" s="377"/>
      <c r="AO136" s="377"/>
      <c r="AP136" s="377"/>
      <c r="AQ136" s="377"/>
      <c r="AR136" s="377"/>
      <c r="AS136" s="377"/>
      <c r="AT136" s="377"/>
      <c r="AU136" s="377"/>
      <c r="AV136" s="377"/>
      <c r="AW136" s="377"/>
      <c r="AX136" s="377"/>
      <c r="AY136" s="377"/>
      <c r="AZ136" s="377"/>
      <c r="BA136" s="377"/>
      <c r="BB136" s="377"/>
      <c r="BC136" s="377"/>
      <c r="BD136" s="377"/>
      <c r="BE136" s="377"/>
      <c r="BF136" s="377"/>
      <c r="BG136" s="377"/>
      <c r="BH136" s="377"/>
      <c r="BI136" s="377"/>
      <c r="BJ136" s="377"/>
      <c r="BK136" s="377"/>
      <c r="BL136" s="379"/>
      <c r="BM136" s="377"/>
      <c r="BN136" s="377"/>
      <c r="BO136" s="377"/>
      <c r="BP136" s="377"/>
      <c r="BQ136" s="377"/>
      <c r="BR136" s="377"/>
      <c r="BS136" s="400">
        <v>0.52083333333333304</v>
      </c>
      <c r="BT136" s="47" t="str">
        <f t="shared" si="647"/>
        <v/>
      </c>
      <c r="BU136" s="47" t="str">
        <f t="shared" si="648"/>
        <v/>
      </c>
      <c r="BV136" s="47" t="str">
        <f t="shared" si="600"/>
        <v/>
      </c>
      <c r="BW136" s="701"/>
      <c r="BX136" s="788" t="s">
        <v>2780</v>
      </c>
      <c r="BY136" s="778" t="str">
        <f t="shared" si="649"/>
        <v/>
      </c>
      <c r="BZ136" s="778" t="str">
        <f t="shared" si="650"/>
        <v/>
      </c>
      <c r="CA136" s="778" t="str">
        <f t="shared" si="603"/>
        <v/>
      </c>
      <c r="CB136" s="741"/>
      <c r="CC136" s="788" t="s">
        <v>2812</v>
      </c>
      <c r="CD136" s="665">
        <f t="shared" ref="CD136:CD143" si="657">BX136-BS136</f>
        <v>4.2268518518518872E-2</v>
      </c>
      <c r="CE136" s="667">
        <f t="shared" ref="CE136:CE143" si="658">CC136-BX136</f>
        <v>2.9861111111110228E-3</v>
      </c>
      <c r="CF136" s="665">
        <f t="shared" ref="CF136:CF143" si="659">CC136-BX136+CD136</f>
        <v>4.5254629629629894E-2</v>
      </c>
      <c r="CG136" s="52">
        <f t="shared" si="651"/>
        <v>19.715224534501644</v>
      </c>
      <c r="CH136" s="52">
        <f t="shared" ref="CH136:CH143" si="660">$BS$3/(MINUTE(CF136)/60+HOUR(CF136)+SECOND(CF136)/3600)</f>
        <v>18.414322250639387</v>
      </c>
      <c r="CI136" s="108">
        <f t="shared" ref="CI136:CI143" si="661">CC136+"0:30"</f>
        <v>0.5869212962962963</v>
      </c>
      <c r="CJ136" s="47" t="str">
        <f t="shared" si="652"/>
        <v/>
      </c>
      <c r="CK136" s="47" t="str">
        <f t="shared" si="653"/>
        <v/>
      </c>
      <c r="CL136" s="47" t="str">
        <f t="shared" si="612"/>
        <v/>
      </c>
      <c r="CM136" s="701"/>
      <c r="CN136" s="686"/>
      <c r="CO136" s="687"/>
      <c r="CP136" s="687"/>
      <c r="CQ136" s="687"/>
      <c r="CR136" s="741"/>
      <c r="CS136" s="686"/>
      <c r="CT136" s="665"/>
      <c r="CU136" s="667"/>
      <c r="CV136" s="665"/>
      <c r="CW136" s="52"/>
      <c r="CX136" s="52"/>
      <c r="CY136" s="58"/>
      <c r="CZ136" s="59"/>
      <c r="DA136" s="421"/>
      <c r="DB136" s="61"/>
      <c r="DC136" s="61"/>
      <c r="DD136" s="6"/>
      <c r="DE136" s="63">
        <v>40</v>
      </c>
      <c r="DF136" s="64"/>
      <c r="DG136" s="64"/>
      <c r="DH136" s="16"/>
      <c r="DI136" s="16"/>
      <c r="DJ136" s="65"/>
      <c r="DK136" s="65"/>
      <c r="DL136" s="65"/>
      <c r="DM136" s="65"/>
      <c r="DN136" s="65"/>
      <c r="DO136" s="131"/>
      <c r="DP136" s="65"/>
      <c r="DQ136" s="65"/>
      <c r="DR136" s="134"/>
    </row>
    <row r="137" spans="1:123" s="713" customFormat="1">
      <c r="A137" s="212">
        <f t="shared" si="627"/>
        <v>27</v>
      </c>
      <c r="B137" s="80">
        <f t="shared" si="638"/>
        <v>40</v>
      </c>
      <c r="C137" s="372" t="s">
        <v>2750</v>
      </c>
      <c r="D137" s="375" t="s">
        <v>2751</v>
      </c>
      <c r="E137" s="375" t="s">
        <v>184</v>
      </c>
      <c r="F137" s="372" t="s">
        <v>49</v>
      </c>
      <c r="G137" s="377"/>
      <c r="H137" s="377"/>
      <c r="I137" s="377"/>
      <c r="J137" s="377"/>
      <c r="K137" s="377"/>
      <c r="L137" s="377"/>
      <c r="M137" s="377"/>
      <c r="N137" s="377"/>
      <c r="O137" s="377"/>
      <c r="P137" s="377"/>
      <c r="Q137" s="377"/>
      <c r="R137" s="377"/>
      <c r="S137" s="377"/>
      <c r="T137" s="377"/>
      <c r="U137" s="377"/>
      <c r="V137" s="377"/>
      <c r="W137" s="377"/>
      <c r="X137" s="377"/>
      <c r="Y137" s="377"/>
      <c r="Z137" s="377"/>
      <c r="AA137" s="377"/>
      <c r="AB137" s="377"/>
      <c r="AC137" s="377"/>
      <c r="AD137" s="377"/>
      <c r="AE137" s="377"/>
      <c r="AF137" s="377"/>
      <c r="AG137" s="377"/>
      <c r="AH137" s="377"/>
      <c r="AI137" s="377"/>
      <c r="AJ137" s="377"/>
      <c r="AK137" s="377"/>
      <c r="AL137" s="377"/>
      <c r="AM137" s="377"/>
      <c r="AN137" s="377"/>
      <c r="AO137" s="377"/>
      <c r="AP137" s="377"/>
      <c r="AQ137" s="377"/>
      <c r="AR137" s="377"/>
      <c r="AS137" s="377"/>
      <c r="AT137" s="377"/>
      <c r="AU137" s="377"/>
      <c r="AV137" s="377"/>
      <c r="AW137" s="377"/>
      <c r="AX137" s="377"/>
      <c r="AY137" s="377"/>
      <c r="AZ137" s="377"/>
      <c r="BA137" s="377"/>
      <c r="BB137" s="377"/>
      <c r="BC137" s="377"/>
      <c r="BD137" s="377"/>
      <c r="BE137" s="377"/>
      <c r="BF137" s="377"/>
      <c r="BG137" s="377"/>
      <c r="BH137" s="377"/>
      <c r="BI137" s="377"/>
      <c r="BJ137" s="377"/>
      <c r="BK137" s="377"/>
      <c r="BL137" s="379"/>
      <c r="BM137" s="377"/>
      <c r="BN137" s="377"/>
      <c r="BO137" s="377"/>
      <c r="BP137" s="377"/>
      <c r="BQ137" s="377"/>
      <c r="BR137" s="377"/>
      <c r="BS137" s="781">
        <v>0.52083333333333304</v>
      </c>
      <c r="BT137" s="47" t="str">
        <f t="shared" si="647"/>
        <v/>
      </c>
      <c r="BU137" s="47" t="str">
        <f t="shared" si="648"/>
        <v/>
      </c>
      <c r="BV137" s="47" t="str">
        <f t="shared" si="600"/>
        <v/>
      </c>
      <c r="BW137" s="701"/>
      <c r="BX137" s="788" t="s">
        <v>2781</v>
      </c>
      <c r="BY137" s="778" t="str">
        <f t="shared" si="649"/>
        <v/>
      </c>
      <c r="BZ137" s="778" t="str">
        <f t="shared" si="650"/>
        <v/>
      </c>
      <c r="CA137" s="778" t="str">
        <f t="shared" si="603"/>
        <v/>
      </c>
      <c r="CB137" s="741"/>
      <c r="CC137" s="788" t="s">
        <v>2813</v>
      </c>
      <c r="CD137" s="665">
        <f t="shared" si="657"/>
        <v>3.9409722222222499E-2</v>
      </c>
      <c r="CE137" s="667">
        <f t="shared" si="658"/>
        <v>9.490740740740744E-3</v>
      </c>
      <c r="CF137" s="665">
        <f t="shared" si="659"/>
        <v>4.8900462962963243E-2</v>
      </c>
      <c r="CG137" s="52">
        <f t="shared" si="651"/>
        <v>21.145374449339208</v>
      </c>
      <c r="CH137" s="52">
        <f t="shared" si="660"/>
        <v>17.041420118343193</v>
      </c>
      <c r="CI137" s="108">
        <f t="shared" si="661"/>
        <v>0.59056712962962965</v>
      </c>
      <c r="CJ137" s="47" t="str">
        <f t="shared" si="652"/>
        <v/>
      </c>
      <c r="CK137" s="47" t="str">
        <f t="shared" si="653"/>
        <v/>
      </c>
      <c r="CL137" s="47" t="str">
        <f t="shared" si="612"/>
        <v/>
      </c>
      <c r="CM137" s="701"/>
      <c r="CN137" s="686"/>
      <c r="CO137" s="687"/>
      <c r="CP137" s="687"/>
      <c r="CQ137" s="687"/>
      <c r="CR137" s="741"/>
      <c r="CS137" s="686"/>
      <c r="CT137" s="665"/>
      <c r="CU137" s="667"/>
      <c r="CV137" s="665"/>
      <c r="CW137" s="52"/>
      <c r="CX137" s="52"/>
      <c r="CY137" s="58"/>
      <c r="CZ137" s="59"/>
      <c r="DA137" s="421"/>
      <c r="DB137" s="61"/>
      <c r="DC137" s="61"/>
      <c r="DD137" s="6"/>
      <c r="DE137" s="63">
        <v>40</v>
      </c>
      <c r="DF137" s="64"/>
      <c r="DG137" s="64"/>
      <c r="DH137" s="16"/>
      <c r="DI137" s="16"/>
      <c r="DJ137" s="65"/>
      <c r="DK137" s="65"/>
      <c r="DL137" s="65"/>
      <c r="DM137" s="65"/>
      <c r="DN137" s="65"/>
      <c r="DO137" s="131"/>
      <c r="DP137" s="65"/>
      <c r="DQ137" s="65"/>
      <c r="DR137" s="134"/>
    </row>
    <row r="138" spans="1:123" s="705" customFormat="1">
      <c r="A138" s="212">
        <f t="shared" si="627"/>
        <v>28</v>
      </c>
      <c r="B138" s="80">
        <f t="shared" si="638"/>
        <v>40</v>
      </c>
      <c r="C138" s="799" t="s">
        <v>2706</v>
      </c>
      <c r="D138" s="800" t="s">
        <v>2707</v>
      </c>
      <c r="E138" s="800" t="s">
        <v>1288</v>
      </c>
      <c r="F138" s="799" t="s">
        <v>2320</v>
      </c>
      <c r="G138" s="377"/>
      <c r="H138" s="377"/>
      <c r="I138" s="377"/>
      <c r="J138" s="377"/>
      <c r="K138" s="377"/>
      <c r="L138" s="377"/>
      <c r="M138" s="377"/>
      <c r="N138" s="377"/>
      <c r="O138" s="377"/>
      <c r="P138" s="377"/>
      <c r="Q138" s="377"/>
      <c r="R138" s="377"/>
      <c r="S138" s="377"/>
      <c r="T138" s="377"/>
      <c r="U138" s="377"/>
      <c r="V138" s="377"/>
      <c r="W138" s="377"/>
      <c r="X138" s="377"/>
      <c r="Y138" s="377"/>
      <c r="Z138" s="377"/>
      <c r="AA138" s="377"/>
      <c r="AB138" s="377"/>
      <c r="AC138" s="377"/>
      <c r="AD138" s="377"/>
      <c r="AE138" s="377"/>
      <c r="AF138" s="377"/>
      <c r="AG138" s="377"/>
      <c r="AH138" s="377"/>
      <c r="AI138" s="377"/>
      <c r="AJ138" s="377"/>
      <c r="AK138" s="377"/>
      <c r="AL138" s="377"/>
      <c r="AM138" s="377"/>
      <c r="AN138" s="377"/>
      <c r="AO138" s="377"/>
      <c r="AP138" s="377"/>
      <c r="AQ138" s="377"/>
      <c r="AR138" s="377"/>
      <c r="AS138" s="377"/>
      <c r="AT138" s="377"/>
      <c r="AU138" s="377"/>
      <c r="AV138" s="377"/>
      <c r="AW138" s="377"/>
      <c r="AX138" s="377"/>
      <c r="AY138" s="377"/>
      <c r="AZ138" s="377"/>
      <c r="BA138" s="377"/>
      <c r="BB138" s="377"/>
      <c r="BC138" s="377"/>
      <c r="BD138" s="377"/>
      <c r="BE138" s="377"/>
      <c r="BF138" s="377"/>
      <c r="BG138" s="377"/>
      <c r="BH138" s="377"/>
      <c r="BI138" s="377"/>
      <c r="BJ138" s="377"/>
      <c r="BK138" s="377"/>
      <c r="BL138" s="379"/>
      <c r="BM138" s="377"/>
      <c r="BN138" s="377"/>
      <c r="BO138" s="377"/>
      <c r="BP138" s="377"/>
      <c r="BQ138" s="377"/>
      <c r="BR138" s="377"/>
      <c r="BS138" s="782">
        <v>0.625</v>
      </c>
      <c r="BT138" s="47" t="str">
        <f t="shared" si="647"/>
        <v/>
      </c>
      <c r="BU138" s="47" t="str">
        <f t="shared" si="648"/>
        <v/>
      </c>
      <c r="BV138" s="47" t="str">
        <f t="shared" ref="BV138:BV143" si="662">RIGHT(BW138,2)</f>
        <v/>
      </c>
      <c r="BW138" s="701"/>
      <c r="BX138" s="785" t="s">
        <v>2764</v>
      </c>
      <c r="BY138" s="778" t="str">
        <f t="shared" si="649"/>
        <v/>
      </c>
      <c r="BZ138" s="778" t="str">
        <f t="shared" si="650"/>
        <v/>
      </c>
      <c r="CA138" s="778" t="str">
        <f t="shared" ref="CA138:CA143" si="663">RIGHT(CB138,2)</f>
        <v/>
      </c>
      <c r="CB138" s="741"/>
      <c r="CC138" s="785" t="s">
        <v>2794</v>
      </c>
      <c r="CD138" s="665">
        <f t="shared" si="657"/>
        <v>5.7986111111111072E-2</v>
      </c>
      <c r="CE138" s="723">
        <f t="shared" si="658"/>
        <v>4.3634259259258679E-3</v>
      </c>
      <c r="CF138" s="665">
        <f t="shared" si="659"/>
        <v>6.234953703703694E-2</v>
      </c>
      <c r="CG138" s="52">
        <f t="shared" si="651"/>
        <v>14.371257485029941</v>
      </c>
      <c r="CH138" s="52">
        <f t="shared" si="660"/>
        <v>13.365509560051976</v>
      </c>
      <c r="CI138" s="108">
        <f t="shared" si="661"/>
        <v>0.70818287037037031</v>
      </c>
      <c r="CJ138" s="47" t="str">
        <f t="shared" si="652"/>
        <v/>
      </c>
      <c r="CK138" s="47" t="str">
        <f t="shared" si="653"/>
        <v/>
      </c>
      <c r="CL138" s="47" t="str">
        <f t="shared" ref="CL138:CL143" si="664">RIGHT(CM138,2)</f>
        <v/>
      </c>
      <c r="CM138" s="701"/>
      <c r="CN138" s="785" t="s">
        <v>2826</v>
      </c>
      <c r="CO138" s="687" t="str">
        <f t="shared" si="654"/>
        <v/>
      </c>
      <c r="CP138" s="687" t="str">
        <f t="shared" si="655"/>
        <v/>
      </c>
      <c r="CQ138" s="687" t="str">
        <f t="shared" ref="CQ138:CQ143" si="665">RIGHT(CR138,2)</f>
        <v/>
      </c>
      <c r="CR138" s="741"/>
      <c r="CS138" s="785" t="s">
        <v>2856</v>
      </c>
      <c r="CT138" s="665">
        <f t="shared" ref="CT138:CT143" si="666">CN138-CI138</f>
        <v>4.3831018518518561E-2</v>
      </c>
      <c r="CU138" s="667">
        <f t="shared" ref="CU138:CU143" si="667">CS138-CN138</f>
        <v>3.8657407407407529E-3</v>
      </c>
      <c r="CV138" s="665">
        <f t="shared" ref="CV138:CV143" si="668">CS138-CN138+CT138</f>
        <v>4.7696759259259314E-2</v>
      </c>
      <c r="CW138" s="52">
        <f t="shared" si="656"/>
        <v>19.012410879324001</v>
      </c>
      <c r="CX138" s="52">
        <f t="shared" ref="CX138:CX143" si="669">$CI$3/(MINUTE(CV138)/60+HOUR(CV138)+SECOND(CV138)/3600)</f>
        <v>17.471487503033245</v>
      </c>
      <c r="CY138" s="58"/>
      <c r="CZ138" s="59">
        <f t="shared" ref="CZ138:CZ143" si="670">$DC$110/(MINUTE(DC138)/60+HOUR(DC138)+SECOND(DC138)/3600)</f>
        <v>14.387883887252841</v>
      </c>
      <c r="DA138" s="421">
        <f t="shared" ref="DA138:DA143" si="671">$DC$110/(MINUTE(DB138)/60+HOUR(DB138)+SECOND(DB138)/3600)</f>
        <v>15.550755939524837</v>
      </c>
      <c r="DB138" s="61">
        <f t="shared" ref="DB138:DB143" si="672">R138+AH138+AX138+BN138+CD138+CT138</f>
        <v>0.10181712962962963</v>
      </c>
      <c r="DC138" s="61">
        <f t="shared" ref="DC138:DC143" si="673">T138+AJ138+AZ138+BP138+CF138+CV138</f>
        <v>0.11004629629629625</v>
      </c>
      <c r="DD138" s="6"/>
      <c r="DE138" s="63">
        <v>40</v>
      </c>
      <c r="DF138" s="64"/>
      <c r="DG138" s="64"/>
      <c r="DH138" s="16"/>
      <c r="DI138" s="16"/>
      <c r="DJ138" s="65"/>
      <c r="DK138" s="65"/>
      <c r="DL138" s="65"/>
      <c r="DM138" s="65"/>
      <c r="DN138" s="65"/>
      <c r="DO138" s="131"/>
      <c r="DP138" s="65"/>
      <c r="DQ138" s="65"/>
      <c r="DR138" s="134"/>
      <c r="DS138" s="704"/>
    </row>
    <row r="139" spans="1:123" s="705" customFormat="1">
      <c r="A139" s="212">
        <f t="shared" si="627"/>
        <v>29</v>
      </c>
      <c r="B139" s="80">
        <f t="shared" si="638"/>
        <v>40</v>
      </c>
      <c r="C139" s="799" t="s">
        <v>2708</v>
      </c>
      <c r="D139" s="800" t="s">
        <v>2709</v>
      </c>
      <c r="E139" s="800" t="s">
        <v>2710</v>
      </c>
      <c r="F139" s="799" t="s">
        <v>2320</v>
      </c>
      <c r="G139" s="377"/>
      <c r="H139" s="377"/>
      <c r="I139" s="377"/>
      <c r="J139" s="377"/>
      <c r="K139" s="377"/>
      <c r="L139" s="377"/>
      <c r="M139" s="377"/>
      <c r="N139" s="377"/>
      <c r="O139" s="377"/>
      <c r="P139" s="377"/>
      <c r="Q139" s="377"/>
      <c r="R139" s="377"/>
      <c r="S139" s="377"/>
      <c r="T139" s="377"/>
      <c r="U139" s="377"/>
      <c r="V139" s="377"/>
      <c r="W139" s="377"/>
      <c r="X139" s="377"/>
      <c r="Y139" s="377"/>
      <c r="Z139" s="377"/>
      <c r="AA139" s="377"/>
      <c r="AB139" s="377"/>
      <c r="AC139" s="377"/>
      <c r="AD139" s="377"/>
      <c r="AE139" s="377"/>
      <c r="AF139" s="377"/>
      <c r="AG139" s="377"/>
      <c r="AH139" s="377"/>
      <c r="AI139" s="377"/>
      <c r="AJ139" s="377"/>
      <c r="AK139" s="377"/>
      <c r="AL139" s="377"/>
      <c r="AM139" s="377"/>
      <c r="AN139" s="377"/>
      <c r="AO139" s="377"/>
      <c r="AP139" s="377"/>
      <c r="AQ139" s="377"/>
      <c r="AR139" s="377"/>
      <c r="AS139" s="377"/>
      <c r="AT139" s="377"/>
      <c r="AU139" s="377"/>
      <c r="AV139" s="377"/>
      <c r="AW139" s="377"/>
      <c r="AX139" s="377"/>
      <c r="AY139" s="377"/>
      <c r="AZ139" s="377"/>
      <c r="BA139" s="377"/>
      <c r="BB139" s="377"/>
      <c r="BC139" s="377"/>
      <c r="BD139" s="377"/>
      <c r="BE139" s="377"/>
      <c r="BF139" s="377"/>
      <c r="BG139" s="377"/>
      <c r="BH139" s="377"/>
      <c r="BI139" s="377"/>
      <c r="BJ139" s="377"/>
      <c r="BK139" s="377"/>
      <c r="BL139" s="379"/>
      <c r="BM139" s="377"/>
      <c r="BN139" s="377"/>
      <c r="BO139" s="377"/>
      <c r="BP139" s="377"/>
      <c r="BQ139" s="377"/>
      <c r="BR139" s="377"/>
      <c r="BS139" s="782">
        <v>0.625</v>
      </c>
      <c r="BT139" s="47" t="str">
        <f t="shared" si="647"/>
        <v/>
      </c>
      <c r="BU139" s="47" t="str">
        <f t="shared" si="648"/>
        <v/>
      </c>
      <c r="BV139" s="47" t="str">
        <f t="shared" si="662"/>
        <v/>
      </c>
      <c r="BW139" s="701"/>
      <c r="BX139" s="785" t="s">
        <v>2765</v>
      </c>
      <c r="BY139" s="778" t="str">
        <f t="shared" si="649"/>
        <v/>
      </c>
      <c r="BZ139" s="778" t="str">
        <f t="shared" si="650"/>
        <v/>
      </c>
      <c r="CA139" s="778" t="str">
        <f t="shared" si="663"/>
        <v/>
      </c>
      <c r="CB139" s="741"/>
      <c r="CC139" s="785" t="s">
        <v>2795</v>
      </c>
      <c r="CD139" s="665">
        <f t="shared" si="657"/>
        <v>5.483796296296306E-2</v>
      </c>
      <c r="CE139" s="723">
        <f t="shared" si="658"/>
        <v>5.2314814814813371E-3</v>
      </c>
      <c r="CF139" s="665">
        <f t="shared" si="659"/>
        <v>6.0069444444444398E-2</v>
      </c>
      <c r="CG139" s="52">
        <f t="shared" si="651"/>
        <v>15.196285352469395</v>
      </c>
      <c r="CH139" s="52">
        <f t="shared" si="660"/>
        <v>13.872832369942197</v>
      </c>
      <c r="CI139" s="108">
        <f t="shared" si="661"/>
        <v>0.70590277777777777</v>
      </c>
      <c r="CJ139" s="47" t="str">
        <f t="shared" si="652"/>
        <v/>
      </c>
      <c r="CK139" s="47" t="str">
        <f t="shared" si="653"/>
        <v/>
      </c>
      <c r="CL139" s="47" t="str">
        <f t="shared" si="664"/>
        <v/>
      </c>
      <c r="CM139" s="701"/>
      <c r="CN139" s="785" t="s">
        <v>2827</v>
      </c>
      <c r="CO139" s="687" t="str">
        <f t="shared" si="654"/>
        <v/>
      </c>
      <c r="CP139" s="687" t="str">
        <f t="shared" si="655"/>
        <v/>
      </c>
      <c r="CQ139" s="687" t="str">
        <f t="shared" si="665"/>
        <v/>
      </c>
      <c r="CR139" s="741"/>
      <c r="CS139" s="785" t="s">
        <v>2857</v>
      </c>
      <c r="CT139" s="665">
        <f t="shared" si="666"/>
        <v>4.3807870370370483E-2</v>
      </c>
      <c r="CU139" s="667">
        <f t="shared" si="667"/>
        <v>7.6041666666665231E-3</v>
      </c>
      <c r="CV139" s="665">
        <f t="shared" si="668"/>
        <v>5.1412037037037006E-2</v>
      </c>
      <c r="CW139" s="52">
        <f t="shared" si="656"/>
        <v>19.022457067371203</v>
      </c>
      <c r="CX139" s="52">
        <f t="shared" si="669"/>
        <v>16.208914903196757</v>
      </c>
      <c r="CY139" s="58"/>
      <c r="CZ139" s="59">
        <f t="shared" si="670"/>
        <v>14.20265780730897</v>
      </c>
      <c r="DA139" s="421">
        <f t="shared" si="671"/>
        <v>16.050686378035902</v>
      </c>
      <c r="DB139" s="61">
        <f t="shared" si="672"/>
        <v>9.8645833333333544E-2</v>
      </c>
      <c r="DC139" s="61">
        <f t="shared" si="673"/>
        <v>0.1114814814814814</v>
      </c>
      <c r="DD139" s="6"/>
      <c r="DE139" s="63">
        <v>40</v>
      </c>
      <c r="DF139" s="64"/>
      <c r="DG139" s="64"/>
      <c r="DH139" s="16"/>
      <c r="DI139" s="16"/>
      <c r="DJ139" s="65"/>
      <c r="DK139" s="65"/>
      <c r="DL139" s="65"/>
      <c r="DM139" s="65"/>
      <c r="DN139" s="65"/>
      <c r="DO139" s="131"/>
      <c r="DP139" s="65"/>
      <c r="DQ139" s="65"/>
      <c r="DR139" s="134"/>
      <c r="DS139" s="704"/>
    </row>
    <row r="140" spans="1:123" s="713" customFormat="1">
      <c r="A140" s="212">
        <f t="shared" si="627"/>
        <v>30</v>
      </c>
      <c r="B140" s="80">
        <f t="shared" si="638"/>
        <v>40</v>
      </c>
      <c r="C140" s="799" t="s">
        <v>2711</v>
      </c>
      <c r="D140" s="800" t="s">
        <v>2084</v>
      </c>
      <c r="E140" s="800" t="s">
        <v>2712</v>
      </c>
      <c r="F140" s="799" t="s">
        <v>2320</v>
      </c>
      <c r="G140" s="739"/>
      <c r="H140" s="739"/>
      <c r="I140" s="739"/>
      <c r="J140" s="739"/>
      <c r="K140" s="739"/>
      <c r="L140" s="739"/>
      <c r="M140" s="739"/>
      <c r="N140" s="739"/>
      <c r="O140" s="739"/>
      <c r="P140" s="739"/>
      <c r="Q140" s="739"/>
      <c r="R140" s="739"/>
      <c r="S140" s="739"/>
      <c r="T140" s="739"/>
      <c r="U140" s="739"/>
      <c r="V140" s="739"/>
      <c r="W140" s="739"/>
      <c r="X140" s="739"/>
      <c r="Y140" s="739"/>
      <c r="Z140" s="739"/>
      <c r="AA140" s="739"/>
      <c r="AB140" s="739"/>
      <c r="AC140" s="739"/>
      <c r="AD140" s="739"/>
      <c r="AE140" s="739"/>
      <c r="AF140" s="739"/>
      <c r="AG140" s="739"/>
      <c r="AH140" s="739"/>
      <c r="AI140" s="739"/>
      <c r="AJ140" s="739"/>
      <c r="AK140" s="739"/>
      <c r="AL140" s="739"/>
      <c r="AM140" s="739"/>
      <c r="AN140" s="739"/>
      <c r="AO140" s="739"/>
      <c r="AP140" s="739"/>
      <c r="AQ140" s="739"/>
      <c r="AR140" s="739"/>
      <c r="AS140" s="739"/>
      <c r="AT140" s="739"/>
      <c r="AU140" s="739"/>
      <c r="AV140" s="739"/>
      <c r="AW140" s="739"/>
      <c r="AX140" s="739"/>
      <c r="AY140" s="739"/>
      <c r="AZ140" s="739"/>
      <c r="BA140" s="739"/>
      <c r="BB140" s="739"/>
      <c r="BC140" s="739"/>
      <c r="BD140" s="739"/>
      <c r="BE140" s="739"/>
      <c r="BF140" s="739"/>
      <c r="BG140" s="739"/>
      <c r="BH140" s="739"/>
      <c r="BI140" s="739"/>
      <c r="BJ140" s="739"/>
      <c r="BK140" s="739"/>
      <c r="BL140" s="740"/>
      <c r="BM140" s="739"/>
      <c r="BN140" s="739"/>
      <c r="BO140" s="739"/>
      <c r="BP140" s="739"/>
      <c r="BQ140" s="739"/>
      <c r="BR140" s="739"/>
      <c r="BS140" s="782">
        <v>0.625</v>
      </c>
      <c r="BT140" s="47" t="str">
        <f t="shared" si="647"/>
        <v/>
      </c>
      <c r="BU140" s="47" t="str">
        <f t="shared" si="648"/>
        <v/>
      </c>
      <c r="BV140" s="47" t="str">
        <f t="shared" si="662"/>
        <v/>
      </c>
      <c r="BW140" s="701"/>
      <c r="BX140" s="785" t="s">
        <v>2764</v>
      </c>
      <c r="BY140" s="778" t="str">
        <f t="shared" si="649"/>
        <v/>
      </c>
      <c r="BZ140" s="778" t="str">
        <f t="shared" si="650"/>
        <v/>
      </c>
      <c r="CA140" s="778" t="str">
        <f t="shared" si="663"/>
        <v/>
      </c>
      <c r="CB140" s="741"/>
      <c r="CC140" s="785" t="s">
        <v>2796</v>
      </c>
      <c r="CD140" s="665">
        <f t="shared" si="657"/>
        <v>5.7986111111111072E-2</v>
      </c>
      <c r="CE140" s="723">
        <f t="shared" si="658"/>
        <v>4.5254629629630783E-3</v>
      </c>
      <c r="CF140" s="665">
        <f t="shared" si="659"/>
        <v>6.251157407407415E-2</v>
      </c>
      <c r="CG140" s="52">
        <f t="shared" si="651"/>
        <v>14.371257485029941</v>
      </c>
      <c r="CH140" s="52">
        <f t="shared" si="660"/>
        <v>13.330864654693574</v>
      </c>
      <c r="CI140" s="108">
        <f t="shared" si="661"/>
        <v>0.70834490740740752</v>
      </c>
      <c r="CJ140" s="47" t="str">
        <f t="shared" si="652"/>
        <v/>
      </c>
      <c r="CK140" s="47" t="str">
        <f t="shared" si="653"/>
        <v/>
      </c>
      <c r="CL140" s="47" t="str">
        <f t="shared" si="664"/>
        <v/>
      </c>
      <c r="CM140" s="701"/>
      <c r="CN140" s="785" t="s">
        <v>2828</v>
      </c>
      <c r="CO140" s="687" t="str">
        <f t="shared" si="654"/>
        <v/>
      </c>
      <c r="CP140" s="687" t="str">
        <f t="shared" si="655"/>
        <v/>
      </c>
      <c r="CQ140" s="687" t="str">
        <f t="shared" si="665"/>
        <v/>
      </c>
      <c r="CR140" s="741"/>
      <c r="CS140" s="785" t="s">
        <v>2858</v>
      </c>
      <c r="CT140" s="665">
        <f t="shared" si="666"/>
        <v>4.3680555555555389E-2</v>
      </c>
      <c r="CU140" s="667">
        <f t="shared" si="667"/>
        <v>5.4166666666666252E-3</v>
      </c>
      <c r="CV140" s="665">
        <f t="shared" si="668"/>
        <v>4.9097222222222014E-2</v>
      </c>
      <c r="CW140" s="52">
        <f t="shared" si="656"/>
        <v>19.077901430842608</v>
      </c>
      <c r="CX140" s="52">
        <f t="shared" si="669"/>
        <v>16.973125884016973</v>
      </c>
      <c r="CY140" s="58"/>
      <c r="CZ140" s="59">
        <f t="shared" si="670"/>
        <v>14.186456496940787</v>
      </c>
      <c r="DA140" s="421">
        <f t="shared" si="671"/>
        <v>15.573770491803277</v>
      </c>
      <c r="DB140" s="61">
        <f t="shared" si="672"/>
        <v>0.10166666666666646</v>
      </c>
      <c r="DC140" s="61">
        <f t="shared" si="673"/>
        <v>0.11160879629629616</v>
      </c>
      <c r="DD140" s="6"/>
      <c r="DE140" s="63">
        <v>40</v>
      </c>
      <c r="DF140" s="64"/>
      <c r="DG140" s="64"/>
      <c r="DH140" s="16"/>
      <c r="DI140" s="16"/>
      <c r="DJ140" s="65"/>
      <c r="DK140" s="65"/>
      <c r="DL140" s="65"/>
      <c r="DM140" s="65"/>
      <c r="DN140" s="65"/>
      <c r="DO140" s="131"/>
      <c r="DP140" s="65"/>
      <c r="DQ140" s="65"/>
      <c r="DR140" s="134"/>
    </row>
    <row r="141" spans="1:123" s="705" customFormat="1">
      <c r="A141" s="212">
        <f t="shared" si="627"/>
        <v>31</v>
      </c>
      <c r="B141" s="80">
        <f t="shared" si="638"/>
        <v>40</v>
      </c>
      <c r="C141" s="799" t="s">
        <v>2713</v>
      </c>
      <c r="D141" s="800" t="s">
        <v>2714</v>
      </c>
      <c r="E141" s="800" t="s">
        <v>2715</v>
      </c>
      <c r="F141" s="799" t="s">
        <v>2320</v>
      </c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311"/>
      <c r="BM141" s="135"/>
      <c r="BN141" s="135"/>
      <c r="BO141" s="135"/>
      <c r="BP141" s="135"/>
      <c r="BQ141" s="135"/>
      <c r="BR141" s="135"/>
      <c r="BS141" s="782">
        <v>0.625</v>
      </c>
      <c r="BT141" s="47" t="str">
        <f t="shared" si="647"/>
        <v/>
      </c>
      <c r="BU141" s="47" t="str">
        <f t="shared" si="648"/>
        <v/>
      </c>
      <c r="BV141" s="47" t="str">
        <f t="shared" si="662"/>
        <v/>
      </c>
      <c r="BW141" s="701"/>
      <c r="BX141" s="785" t="s">
        <v>2766</v>
      </c>
      <c r="BY141" s="778" t="str">
        <f t="shared" si="649"/>
        <v/>
      </c>
      <c r="BZ141" s="778" t="str">
        <f t="shared" si="650"/>
        <v/>
      </c>
      <c r="CA141" s="778" t="str">
        <f t="shared" si="663"/>
        <v/>
      </c>
      <c r="CB141" s="741"/>
      <c r="CC141" s="785" t="s">
        <v>2797</v>
      </c>
      <c r="CD141" s="665">
        <f t="shared" si="657"/>
        <v>5.4942129629629632E-2</v>
      </c>
      <c r="CE141" s="723">
        <f t="shared" si="658"/>
        <v>6.3773148148148495E-3</v>
      </c>
      <c r="CF141" s="665">
        <f t="shared" si="659"/>
        <v>6.1319444444444482E-2</v>
      </c>
      <c r="CG141" s="52">
        <f t="shared" si="651"/>
        <v>15.167474194227932</v>
      </c>
      <c r="CH141" s="52">
        <f t="shared" si="660"/>
        <v>13.590033975084937</v>
      </c>
      <c r="CI141" s="108">
        <f t="shared" si="661"/>
        <v>0.70715277777777785</v>
      </c>
      <c r="CJ141" s="47" t="str">
        <f t="shared" si="652"/>
        <v/>
      </c>
      <c r="CK141" s="47" t="str">
        <f t="shared" si="653"/>
        <v/>
      </c>
      <c r="CL141" s="47" t="str">
        <f t="shared" si="664"/>
        <v/>
      </c>
      <c r="CM141" s="701"/>
      <c r="CN141" s="785" t="s">
        <v>2829</v>
      </c>
      <c r="CO141" s="687" t="str">
        <f t="shared" si="654"/>
        <v/>
      </c>
      <c r="CP141" s="687" t="str">
        <f t="shared" si="655"/>
        <v/>
      </c>
      <c r="CQ141" s="687" t="str">
        <f t="shared" si="665"/>
        <v/>
      </c>
      <c r="CR141" s="741"/>
      <c r="CS141" s="785" t="s">
        <v>2859</v>
      </c>
      <c r="CT141" s="665">
        <f t="shared" si="666"/>
        <v>4.4398148148148131E-2</v>
      </c>
      <c r="CU141" s="667">
        <f t="shared" si="667"/>
        <v>6.7129629629629761E-3</v>
      </c>
      <c r="CV141" s="665">
        <f t="shared" si="668"/>
        <v>5.1111111111111107E-2</v>
      </c>
      <c r="CW141" s="52">
        <f t="shared" si="656"/>
        <v>18.769551616266945</v>
      </c>
      <c r="CX141" s="52">
        <f t="shared" si="669"/>
        <v>16.304347826086953</v>
      </c>
      <c r="CY141" s="58"/>
      <c r="CZ141" s="59">
        <f t="shared" si="670"/>
        <v>14.082767140210004</v>
      </c>
      <c r="DA141" s="421">
        <f t="shared" si="671"/>
        <v>15.938483047885354</v>
      </c>
      <c r="DB141" s="61">
        <f t="shared" si="672"/>
        <v>9.9340277777777763E-2</v>
      </c>
      <c r="DC141" s="61">
        <f t="shared" si="673"/>
        <v>0.11243055555555559</v>
      </c>
      <c r="DD141" s="6"/>
      <c r="DE141" s="63">
        <v>40</v>
      </c>
      <c r="DF141" s="64"/>
      <c r="DG141" s="64"/>
      <c r="DH141" s="16"/>
      <c r="DI141" s="16"/>
      <c r="DJ141" s="65"/>
      <c r="DK141" s="65"/>
      <c r="DL141" s="65"/>
      <c r="DM141" s="65"/>
      <c r="DN141" s="65"/>
      <c r="DO141" s="131"/>
      <c r="DP141" s="65"/>
      <c r="DQ141" s="65"/>
      <c r="DR141" s="134"/>
      <c r="DS141" s="704"/>
    </row>
    <row r="142" spans="1:123" s="705" customFormat="1">
      <c r="A142" s="212">
        <f t="shared" si="627"/>
        <v>32</v>
      </c>
      <c r="B142" s="80">
        <f t="shared" si="638"/>
        <v>40</v>
      </c>
      <c r="C142" s="799" t="s">
        <v>2716</v>
      </c>
      <c r="D142" s="800" t="s">
        <v>2083</v>
      </c>
      <c r="E142" s="800" t="s">
        <v>2717</v>
      </c>
      <c r="F142" s="799"/>
      <c r="G142" s="739"/>
      <c r="H142" s="739"/>
      <c r="I142" s="739"/>
      <c r="J142" s="739"/>
      <c r="K142" s="739"/>
      <c r="L142" s="739"/>
      <c r="M142" s="739"/>
      <c r="N142" s="739"/>
      <c r="O142" s="739"/>
      <c r="P142" s="739"/>
      <c r="Q142" s="739"/>
      <c r="R142" s="739"/>
      <c r="S142" s="739"/>
      <c r="T142" s="739"/>
      <c r="U142" s="739"/>
      <c r="V142" s="739"/>
      <c r="W142" s="739"/>
      <c r="X142" s="739"/>
      <c r="Y142" s="739"/>
      <c r="Z142" s="739"/>
      <c r="AA142" s="739"/>
      <c r="AB142" s="739"/>
      <c r="AC142" s="739"/>
      <c r="AD142" s="739"/>
      <c r="AE142" s="739"/>
      <c r="AF142" s="739"/>
      <c r="AG142" s="739"/>
      <c r="AH142" s="739"/>
      <c r="AI142" s="739"/>
      <c r="AJ142" s="739"/>
      <c r="AK142" s="739"/>
      <c r="AL142" s="739"/>
      <c r="AM142" s="739"/>
      <c r="AN142" s="739"/>
      <c r="AO142" s="739"/>
      <c r="AP142" s="739"/>
      <c r="AQ142" s="739"/>
      <c r="AR142" s="739"/>
      <c r="AS142" s="739"/>
      <c r="AT142" s="739"/>
      <c r="AU142" s="739"/>
      <c r="AV142" s="739"/>
      <c r="AW142" s="739"/>
      <c r="AX142" s="739"/>
      <c r="AY142" s="739"/>
      <c r="AZ142" s="739"/>
      <c r="BA142" s="739"/>
      <c r="BB142" s="739"/>
      <c r="BC142" s="739"/>
      <c r="BD142" s="739"/>
      <c r="BE142" s="739"/>
      <c r="BF142" s="739"/>
      <c r="BG142" s="739"/>
      <c r="BH142" s="739"/>
      <c r="BI142" s="739"/>
      <c r="BJ142" s="739"/>
      <c r="BK142" s="739"/>
      <c r="BL142" s="740"/>
      <c r="BM142" s="739"/>
      <c r="BN142" s="739"/>
      <c r="BO142" s="739"/>
      <c r="BP142" s="739"/>
      <c r="BQ142" s="739"/>
      <c r="BR142" s="739"/>
      <c r="BS142" s="782">
        <v>0.625</v>
      </c>
      <c r="BT142" s="47" t="str">
        <f t="shared" si="647"/>
        <v/>
      </c>
      <c r="BU142" s="47" t="str">
        <f t="shared" si="648"/>
        <v/>
      </c>
      <c r="BV142" s="47" t="str">
        <f t="shared" si="662"/>
        <v/>
      </c>
      <c r="BW142" s="701"/>
      <c r="BX142" s="785" t="s">
        <v>2767</v>
      </c>
      <c r="BY142" s="778" t="str">
        <f t="shared" si="649"/>
        <v/>
      </c>
      <c r="BZ142" s="778" t="str">
        <f t="shared" si="650"/>
        <v/>
      </c>
      <c r="CA142" s="778" t="str">
        <f t="shared" si="663"/>
        <v/>
      </c>
      <c r="CB142" s="741"/>
      <c r="CC142" s="785" t="s">
        <v>2798</v>
      </c>
      <c r="CD142" s="665">
        <f t="shared" si="657"/>
        <v>5.4907407407407405E-2</v>
      </c>
      <c r="CE142" s="723">
        <f t="shared" si="658"/>
        <v>4.2939814814815236E-3</v>
      </c>
      <c r="CF142" s="665">
        <f t="shared" si="659"/>
        <v>5.9201388888888928E-2</v>
      </c>
      <c r="CG142" s="52">
        <f t="shared" si="651"/>
        <v>15.177065767284992</v>
      </c>
      <c r="CH142" s="52">
        <f t="shared" si="660"/>
        <v>14.07624633431085</v>
      </c>
      <c r="CI142" s="108">
        <f t="shared" si="661"/>
        <v>0.7050347222222223</v>
      </c>
      <c r="CJ142" s="47" t="str">
        <f t="shared" si="652"/>
        <v/>
      </c>
      <c r="CK142" s="47" t="str">
        <f t="shared" si="653"/>
        <v/>
      </c>
      <c r="CL142" s="47" t="str">
        <f t="shared" si="664"/>
        <v/>
      </c>
      <c r="CM142" s="701"/>
      <c r="CN142" s="785" t="s">
        <v>2830</v>
      </c>
      <c r="CO142" s="687" t="str">
        <f t="shared" si="654"/>
        <v/>
      </c>
      <c r="CP142" s="687" t="str">
        <f t="shared" si="655"/>
        <v/>
      </c>
      <c r="CQ142" s="687" t="str">
        <f t="shared" si="665"/>
        <v/>
      </c>
      <c r="CR142" s="741"/>
      <c r="CS142" s="785" t="s">
        <v>2860</v>
      </c>
      <c r="CT142" s="665">
        <f t="shared" si="666"/>
        <v>4.469907407407403E-2</v>
      </c>
      <c r="CU142" s="667">
        <f t="shared" si="667"/>
        <v>8.5532407407407085E-3</v>
      </c>
      <c r="CV142" s="665">
        <f t="shared" si="668"/>
        <v>5.3252314814814738E-2</v>
      </c>
      <c r="CW142" s="52">
        <f t="shared" si="656"/>
        <v>18.643190056965302</v>
      </c>
      <c r="CX142" s="52">
        <f t="shared" si="669"/>
        <v>15.648772006085634</v>
      </c>
      <c r="CY142" s="58"/>
      <c r="CZ142" s="59">
        <f t="shared" si="670"/>
        <v>14.079868258542607</v>
      </c>
      <c r="DA142" s="421">
        <f t="shared" si="671"/>
        <v>15.89588659075064</v>
      </c>
      <c r="DB142" s="61">
        <f t="shared" si="672"/>
        <v>9.9606481481481435E-2</v>
      </c>
      <c r="DC142" s="61">
        <f t="shared" si="673"/>
        <v>0.11245370370370367</v>
      </c>
      <c r="DD142" s="6"/>
      <c r="DE142" s="63">
        <v>40</v>
      </c>
      <c r="DF142" s="64"/>
      <c r="DG142" s="64"/>
      <c r="DH142" s="16"/>
      <c r="DI142" s="16"/>
      <c r="DJ142" s="65"/>
      <c r="DK142" s="65"/>
      <c r="DL142" s="65"/>
      <c r="DM142" s="65"/>
      <c r="DN142" s="65"/>
      <c r="DO142" s="131"/>
      <c r="DP142" s="65"/>
      <c r="DQ142" s="65"/>
      <c r="DR142" s="134"/>
      <c r="DS142" s="704"/>
    </row>
    <row r="143" spans="1:123" s="705" customFormat="1">
      <c r="A143" s="212">
        <f t="shared" si="627"/>
        <v>33</v>
      </c>
      <c r="B143" s="80">
        <f t="shared" si="638"/>
        <v>40</v>
      </c>
      <c r="C143" s="799">
        <v>665</v>
      </c>
      <c r="D143" s="800" t="s">
        <v>197</v>
      </c>
      <c r="E143" s="800" t="s">
        <v>189</v>
      </c>
      <c r="F143" s="799"/>
      <c r="G143" s="739"/>
      <c r="H143" s="739"/>
      <c r="I143" s="739"/>
      <c r="J143" s="739"/>
      <c r="K143" s="739"/>
      <c r="L143" s="739"/>
      <c r="M143" s="739"/>
      <c r="N143" s="739"/>
      <c r="O143" s="739"/>
      <c r="P143" s="739"/>
      <c r="Q143" s="739"/>
      <c r="R143" s="739"/>
      <c r="S143" s="739"/>
      <c r="T143" s="739"/>
      <c r="U143" s="739"/>
      <c r="V143" s="739"/>
      <c r="W143" s="739"/>
      <c r="X143" s="739"/>
      <c r="Y143" s="739"/>
      <c r="Z143" s="739"/>
      <c r="AA143" s="739"/>
      <c r="AB143" s="739"/>
      <c r="AC143" s="739"/>
      <c r="AD143" s="739"/>
      <c r="AE143" s="739"/>
      <c r="AF143" s="739"/>
      <c r="AG143" s="739"/>
      <c r="AH143" s="739"/>
      <c r="AI143" s="739"/>
      <c r="AJ143" s="739"/>
      <c r="AK143" s="739"/>
      <c r="AL143" s="739"/>
      <c r="AM143" s="739"/>
      <c r="AN143" s="739"/>
      <c r="AO143" s="739"/>
      <c r="AP143" s="739"/>
      <c r="AQ143" s="739"/>
      <c r="AR143" s="739"/>
      <c r="AS143" s="739"/>
      <c r="AT143" s="739"/>
      <c r="AU143" s="739"/>
      <c r="AV143" s="739"/>
      <c r="AW143" s="739"/>
      <c r="AX143" s="739"/>
      <c r="AY143" s="739"/>
      <c r="AZ143" s="739"/>
      <c r="BA143" s="739"/>
      <c r="BB143" s="739"/>
      <c r="BC143" s="739"/>
      <c r="BD143" s="739"/>
      <c r="BE143" s="739"/>
      <c r="BF143" s="739"/>
      <c r="BG143" s="739"/>
      <c r="BH143" s="739"/>
      <c r="BI143" s="739"/>
      <c r="BJ143" s="739"/>
      <c r="BK143" s="739"/>
      <c r="BL143" s="740"/>
      <c r="BM143" s="739"/>
      <c r="BN143" s="739"/>
      <c r="BO143" s="739"/>
      <c r="BP143" s="739"/>
      <c r="BQ143" s="739"/>
      <c r="BR143" s="739"/>
      <c r="BS143" s="782">
        <v>0.625</v>
      </c>
      <c r="BT143" s="47" t="str">
        <f t="shared" si="647"/>
        <v/>
      </c>
      <c r="BU143" s="47" t="str">
        <f t="shared" si="648"/>
        <v/>
      </c>
      <c r="BV143" s="47" t="str">
        <f t="shared" si="662"/>
        <v/>
      </c>
      <c r="BW143" s="701"/>
      <c r="BX143" s="792">
        <v>0.68656249999999996</v>
      </c>
      <c r="BY143" s="778" t="str">
        <f t="shared" si="649"/>
        <v/>
      </c>
      <c r="BZ143" s="778" t="str">
        <f t="shared" si="650"/>
        <v/>
      </c>
      <c r="CA143" s="778" t="str">
        <f t="shared" si="663"/>
        <v/>
      </c>
      <c r="CB143" s="741"/>
      <c r="CC143" s="796">
        <v>0.68656249999999996</v>
      </c>
      <c r="CD143" s="665">
        <f t="shared" si="657"/>
        <v>6.1562499999999964E-2</v>
      </c>
      <c r="CE143" s="667">
        <f t="shared" si="658"/>
        <v>0</v>
      </c>
      <c r="CF143" s="665">
        <f t="shared" si="659"/>
        <v>6.1562499999999964E-2</v>
      </c>
      <c r="CG143" s="52">
        <f t="shared" si="651"/>
        <v>13.536379018612521</v>
      </c>
      <c r="CH143" s="52">
        <f t="shared" si="660"/>
        <v>13.536379018612521</v>
      </c>
      <c r="CI143" s="108">
        <f t="shared" si="661"/>
        <v>0.70739583333333333</v>
      </c>
      <c r="CJ143" s="47" t="str">
        <f t="shared" si="652"/>
        <v/>
      </c>
      <c r="CK143" s="47" t="str">
        <f t="shared" si="653"/>
        <v/>
      </c>
      <c r="CL143" s="47" t="str">
        <f t="shared" si="664"/>
        <v/>
      </c>
      <c r="CM143" s="701"/>
      <c r="CN143" s="792">
        <v>0.75503472222222223</v>
      </c>
      <c r="CO143" s="687" t="str">
        <f t="shared" si="654"/>
        <v/>
      </c>
      <c r="CP143" s="687" t="str">
        <f t="shared" si="655"/>
        <v/>
      </c>
      <c r="CQ143" s="687" t="str">
        <f t="shared" si="665"/>
        <v/>
      </c>
      <c r="CR143" s="741"/>
      <c r="CS143" s="792">
        <v>0.75898148148148159</v>
      </c>
      <c r="CT143" s="665">
        <f t="shared" si="666"/>
        <v>4.7638888888888897E-2</v>
      </c>
      <c r="CU143" s="667">
        <f t="shared" si="667"/>
        <v>3.9467592592593581E-3</v>
      </c>
      <c r="CV143" s="665">
        <f t="shared" si="668"/>
        <v>5.1585648148148255E-2</v>
      </c>
      <c r="CW143" s="52">
        <f t="shared" si="656"/>
        <v>17.492711370262391</v>
      </c>
      <c r="CX143" s="52">
        <f t="shared" si="669"/>
        <v>16.154363921920574</v>
      </c>
      <c r="CY143" s="58"/>
      <c r="CZ143" s="59">
        <f t="shared" si="670"/>
        <v>13.993453355155481</v>
      </c>
      <c r="DA143" s="421">
        <f t="shared" si="671"/>
        <v>14.49920508744038</v>
      </c>
      <c r="DB143" s="61">
        <f t="shared" si="672"/>
        <v>0.10920138888888886</v>
      </c>
      <c r="DC143" s="61">
        <f t="shared" si="673"/>
        <v>0.11314814814814822</v>
      </c>
      <c r="DD143" s="6"/>
      <c r="DE143" s="63">
        <v>40</v>
      </c>
      <c r="DF143" s="64"/>
      <c r="DG143" s="64"/>
      <c r="DH143" s="16"/>
      <c r="DI143" s="16"/>
      <c r="DJ143" s="65"/>
      <c r="DK143" s="65"/>
      <c r="DL143" s="65"/>
      <c r="DM143" s="65"/>
      <c r="DN143" s="65"/>
      <c r="DO143" s="131"/>
      <c r="DP143" s="65"/>
      <c r="DQ143" s="65"/>
      <c r="DR143" s="134"/>
      <c r="DS143" s="704"/>
    </row>
    <row r="144" spans="1:123">
      <c r="A144" s="132" t="s">
        <v>7</v>
      </c>
      <c r="B144" s="132">
        <v>40</v>
      </c>
      <c r="C144" s="552" t="s">
        <v>75</v>
      </c>
      <c r="D144" s="439"/>
      <c r="E144" s="439"/>
      <c r="F144" s="440"/>
      <c r="G144" s="735"/>
      <c r="H144" s="735"/>
      <c r="I144" s="735"/>
      <c r="J144" s="735"/>
      <c r="K144" s="735"/>
      <c r="L144" s="735"/>
      <c r="M144" s="735"/>
      <c r="N144" s="735"/>
      <c r="O144" s="735"/>
      <c r="P144" s="735"/>
      <c r="Q144" s="735"/>
      <c r="R144" s="735"/>
      <c r="S144" s="735"/>
      <c r="T144" s="735"/>
      <c r="U144" s="735"/>
      <c r="V144" s="735"/>
      <c r="W144" s="735"/>
      <c r="X144" s="735"/>
      <c r="Y144" s="735"/>
      <c r="Z144" s="735"/>
      <c r="AA144" s="735"/>
      <c r="AB144" s="735"/>
      <c r="AC144" s="735"/>
      <c r="AD144" s="735"/>
      <c r="AE144" s="735"/>
      <c r="AF144" s="735"/>
      <c r="AG144" s="735"/>
      <c r="AH144" s="735"/>
      <c r="AI144" s="735"/>
      <c r="AJ144" s="735"/>
      <c r="AK144" s="735"/>
      <c r="AL144" s="735"/>
      <c r="AM144" s="735"/>
      <c r="AN144" s="735"/>
      <c r="AO144" s="735"/>
      <c r="AP144" s="735"/>
      <c r="AQ144" s="735"/>
      <c r="AR144" s="735"/>
      <c r="AS144" s="735"/>
      <c r="AT144" s="735"/>
      <c r="AU144" s="735"/>
      <c r="AV144" s="735"/>
      <c r="AW144" s="735"/>
      <c r="AX144" s="735"/>
      <c r="AY144" s="735"/>
      <c r="AZ144" s="735"/>
      <c r="BA144" s="735"/>
      <c r="BB144" s="735"/>
      <c r="BC144" s="735"/>
      <c r="BD144" s="735"/>
      <c r="BE144" s="735"/>
      <c r="BF144" s="735"/>
      <c r="BG144" s="735"/>
      <c r="BH144" s="735"/>
      <c r="BI144" s="735"/>
      <c r="BJ144" s="735"/>
      <c r="BK144" s="735"/>
      <c r="BL144" s="736"/>
      <c r="BM144" s="735"/>
      <c r="BN144" s="735"/>
      <c r="BO144" s="735"/>
      <c r="BP144" s="735"/>
      <c r="BQ144" s="735"/>
      <c r="BR144" s="735"/>
      <c r="BS144" s="735"/>
      <c r="BT144" s="735"/>
      <c r="BU144" s="735"/>
      <c r="BV144" s="735"/>
      <c r="BW144" s="735"/>
      <c r="BX144" s="735"/>
      <c r="BY144" s="735"/>
      <c r="BZ144" s="735"/>
      <c r="CA144" s="735"/>
      <c r="CB144" s="735"/>
      <c r="CC144" s="735"/>
      <c r="CD144" s="735"/>
      <c r="CE144" s="735"/>
      <c r="CF144" s="735"/>
      <c r="CG144" s="735"/>
      <c r="CH144" s="735"/>
      <c r="CI144" s="735"/>
      <c r="CJ144" s="735"/>
      <c r="CK144" s="735"/>
      <c r="CL144" s="735"/>
      <c r="CM144" s="735"/>
      <c r="CN144" s="735"/>
      <c r="CO144" s="735"/>
      <c r="CP144" s="735"/>
      <c r="CQ144" s="735"/>
      <c r="CR144" s="735"/>
      <c r="CS144" s="735"/>
      <c r="CT144" s="735"/>
      <c r="CU144" s="735"/>
      <c r="CV144" s="735"/>
      <c r="CW144" s="735"/>
      <c r="CX144" s="735"/>
      <c r="CY144" s="735"/>
      <c r="CZ144" s="742"/>
      <c r="DA144" s="735"/>
      <c r="DB144" s="735"/>
      <c r="DC144" s="132">
        <v>40</v>
      </c>
      <c r="DD144" s="735"/>
      <c r="DE144" s="133" t="s">
        <v>84</v>
      </c>
      <c r="DF144" s="735"/>
      <c r="DG144" s="735"/>
      <c r="DH144" s="735"/>
      <c r="DI144" s="735"/>
      <c r="DJ144" s="735"/>
      <c r="DK144" s="735"/>
      <c r="DL144" s="735"/>
      <c r="DM144" s="735"/>
      <c r="DN144" s="735"/>
      <c r="DO144" s="735"/>
      <c r="DP144" s="735"/>
      <c r="DQ144" s="735"/>
      <c r="DR144" s="738"/>
    </row>
    <row r="145" spans="1:123" s="705" customFormat="1">
      <c r="A145" s="212">
        <v>1</v>
      </c>
      <c r="B145" s="80">
        <f>B144</f>
        <v>40</v>
      </c>
      <c r="C145" s="681" t="s">
        <v>2874</v>
      </c>
      <c r="D145" s="114" t="s">
        <v>2875</v>
      </c>
      <c r="E145" s="114" t="s">
        <v>2876</v>
      </c>
      <c r="F145" s="681" t="s">
        <v>2320</v>
      </c>
      <c r="G145" s="739"/>
      <c r="H145" s="739"/>
      <c r="I145" s="739"/>
      <c r="J145" s="739"/>
      <c r="K145" s="739"/>
      <c r="L145" s="739"/>
      <c r="M145" s="739"/>
      <c r="N145" s="739"/>
      <c r="O145" s="739"/>
      <c r="P145" s="739"/>
      <c r="Q145" s="739"/>
      <c r="R145" s="739"/>
      <c r="S145" s="739"/>
      <c r="T145" s="739"/>
      <c r="U145" s="739"/>
      <c r="V145" s="739"/>
      <c r="W145" s="739"/>
      <c r="X145" s="739"/>
      <c r="Y145" s="739"/>
      <c r="Z145" s="739"/>
      <c r="AA145" s="739"/>
      <c r="AB145" s="739"/>
      <c r="AC145" s="739"/>
      <c r="AD145" s="739"/>
      <c r="AE145" s="739"/>
      <c r="AF145" s="739"/>
      <c r="AG145" s="739"/>
      <c r="AH145" s="739"/>
      <c r="AI145" s="739"/>
      <c r="AJ145" s="739"/>
      <c r="AK145" s="739"/>
      <c r="AL145" s="739"/>
      <c r="AM145" s="739"/>
      <c r="AN145" s="739"/>
      <c r="AO145" s="739"/>
      <c r="AP145" s="739"/>
      <c r="AQ145" s="739"/>
      <c r="AR145" s="739"/>
      <c r="AS145" s="739"/>
      <c r="AT145" s="739"/>
      <c r="AU145" s="739"/>
      <c r="AV145" s="739"/>
      <c r="AW145" s="739"/>
      <c r="AX145" s="739"/>
      <c r="AY145" s="739"/>
      <c r="AZ145" s="739"/>
      <c r="BA145" s="739"/>
      <c r="BB145" s="739"/>
      <c r="BC145" s="739"/>
      <c r="BD145" s="739"/>
      <c r="BE145" s="739"/>
      <c r="BF145" s="739"/>
      <c r="BG145" s="739"/>
      <c r="BH145" s="739"/>
      <c r="BI145" s="739"/>
      <c r="BJ145" s="739"/>
      <c r="BK145" s="739"/>
      <c r="BL145" s="740"/>
      <c r="BM145" s="739"/>
      <c r="BN145" s="739"/>
      <c r="BO145" s="739"/>
      <c r="BP145" s="739"/>
      <c r="BQ145" s="739"/>
      <c r="BR145" s="739"/>
      <c r="BS145" s="136">
        <v>0.5</v>
      </c>
      <c r="BT145" s="47" t="str">
        <f t="shared" ref="BT145:BT151" si="674">LEFT(BW145,2)</f>
        <v/>
      </c>
      <c r="BU145" s="47" t="str">
        <f t="shared" ref="BU145:BU151" si="675">MID(BW145,3,2)</f>
        <v/>
      </c>
      <c r="BV145" s="47" t="str">
        <f t="shared" ref="BV145:BV151" si="676">RIGHT(BW145,2)</f>
        <v/>
      </c>
      <c r="BW145" s="701"/>
      <c r="BX145" s="783" t="s">
        <v>2889</v>
      </c>
      <c r="BY145" s="778" t="str">
        <f t="shared" ref="BY145:BY151" si="677">LEFT(CB145,2)</f>
        <v/>
      </c>
      <c r="BZ145" s="778" t="str">
        <f t="shared" ref="BZ145:BZ151" si="678">MID(CB145,3,2)</f>
        <v/>
      </c>
      <c r="CA145" s="778" t="str">
        <f t="shared" ref="CA145:CA151" si="679">RIGHT(CB145,2)</f>
        <v/>
      </c>
      <c r="CB145" s="741"/>
      <c r="CC145" s="783" t="s">
        <v>2895</v>
      </c>
      <c r="CD145" s="665">
        <f t="shared" ref="CD145:CD151" si="680">BX145-BS145</f>
        <v>4.9236111111111147E-2</v>
      </c>
      <c r="CE145" s="723">
        <f t="shared" ref="CE145:CE151" si="681">CC145-BX145</f>
        <v>3.159722222222161E-3</v>
      </c>
      <c r="CF145" s="665">
        <f t="shared" ref="CF145:CF151" si="682">CC145-BX145+CD145</f>
        <v>5.2395833333333308E-2</v>
      </c>
      <c r="CG145" s="52">
        <f t="shared" ref="CG145:CG151" si="683">$BS$3/(MINUTE(CD145)/60+HOUR(CD145)+SECOND(CD145)/3600)</f>
        <v>16.925246826516222</v>
      </c>
      <c r="CH145" s="52">
        <f t="shared" ref="CH145:CH151" si="684">$BS$3/(MINUTE(CF145)/60+HOUR(CF145)+SECOND(CF145)/3600)</f>
        <v>15.904572564612325</v>
      </c>
      <c r="CI145" s="108">
        <f t="shared" ref="CI145:CI151" si="685">CC145+"0:30"</f>
        <v>0.57322916666666668</v>
      </c>
      <c r="CJ145" s="47" t="str">
        <f t="shared" ref="CJ145:CJ151" si="686">LEFT(CM145,2)</f>
        <v/>
      </c>
      <c r="CK145" s="47" t="str">
        <f t="shared" ref="CK145:CK151" si="687">MID(CM145,3,2)</f>
        <v/>
      </c>
      <c r="CL145" s="47" t="str">
        <f t="shared" ref="CL145:CL151" si="688">RIGHT(CM145,2)</f>
        <v/>
      </c>
      <c r="CM145" s="701"/>
      <c r="CN145" s="771" t="s">
        <v>2902</v>
      </c>
      <c r="CO145" s="687" t="str">
        <f t="shared" ref="CO145:CO151" si="689">LEFT(CR145,2)</f>
        <v/>
      </c>
      <c r="CP145" s="687" t="str">
        <f t="shared" ref="CP145:CP151" si="690">MID(CR145,3,2)</f>
        <v/>
      </c>
      <c r="CQ145" s="687" t="str">
        <f t="shared" ref="CQ145:CQ151" si="691">RIGHT(CR145,2)</f>
        <v/>
      </c>
      <c r="CR145" s="741"/>
      <c r="CS145" s="771" t="s">
        <v>2908</v>
      </c>
      <c r="CT145" s="665">
        <f t="shared" ref="CT145:CT151" si="692">CN145-CI145</f>
        <v>4.0266203703703707E-2</v>
      </c>
      <c r="CU145" s="667">
        <f t="shared" ref="CU145:CU151" si="693">CS145-CN145</f>
        <v>4.6412037037036891E-3</v>
      </c>
      <c r="CV145" s="665">
        <f t="shared" ref="CV145:CV151" si="694">CS145-CN145+CT145</f>
        <v>4.4907407407407396E-2</v>
      </c>
      <c r="CW145" s="52">
        <f t="shared" ref="CW145:CW151" si="695">$CI$3/(MINUTE(CT145)/60+HOUR(CT145)+SECOND(CT145)/3600)</f>
        <v>20.695602184535787</v>
      </c>
      <c r="CX145" s="52">
        <f t="shared" ref="CX145:CX151" si="696">$CI$3/(MINUTE(CV145)/60+HOUR(CV145)+SECOND(CV145)/3600)</f>
        <v>18.556701030927837</v>
      </c>
      <c r="CY145" s="58"/>
      <c r="CZ145" s="59">
        <f t="shared" ref="CZ145:CZ151" si="697">$DC$144/(MINUTE(DC145)/60+HOUR(DC145)+SECOND(DC145)/3600)</f>
        <v>17.128583323420958</v>
      </c>
      <c r="DA145" s="428">
        <f t="shared" ref="DA145:DA151" si="698">$DC$144/(MINUTE(DB145)/60+HOUR(DB145)+SECOND(DB145)/3600)</f>
        <v>18.62149230570283</v>
      </c>
      <c r="DB145" s="61">
        <f t="shared" ref="DB145:DB151" si="699">R145+AH145+AX145+BN145+CD145+CT145</f>
        <v>8.9502314814814854E-2</v>
      </c>
      <c r="DC145" s="61">
        <f t="shared" ref="DC145:DC151" si="700">T145+AJ145+AZ145+BP145+CF145+CV145</f>
        <v>9.7303240740740704E-2</v>
      </c>
      <c r="DD145" s="6"/>
      <c r="DE145" s="63">
        <v>40</v>
      </c>
      <c r="DF145" s="64">
        <f>MINUTE(DB145)/60+HOUR(DB145)+SECOND(DB145)/3600</f>
        <v>2.1480555555555556</v>
      </c>
      <c r="DG145" s="64">
        <f>MINUTE(DC145)/60+HOUR(DC145)+SECOND(DC145)/3600</f>
        <v>2.3352777777777778</v>
      </c>
      <c r="DH145" s="16">
        <v>200</v>
      </c>
      <c r="DI145" s="16">
        <f t="shared" ref="DI145:DI151" si="701">-(SECOND(CS145-$CS$145)/60+MINUTE(CS145-$CS$145)+HOUR(CS145-$CS$145)*60)</f>
        <v>0</v>
      </c>
      <c r="DJ145" s="65">
        <f>IF((DE145+DH145+DI145)&lt;DE145,DE145,DE145+DH145+DI145)</f>
        <v>240</v>
      </c>
      <c r="DK145" s="65">
        <f t="shared" ref="DK145:DK151" si="702">IF(BX145&gt;$DE$144,0,DJ145)</f>
        <v>240</v>
      </c>
      <c r="DL145" s="65">
        <f>IF((S145&gt;$DM$3),0,DK145)</f>
        <v>240</v>
      </c>
      <c r="DM145" s="65">
        <f>IF((AI145&gt;$DN$3),0,DK145)</f>
        <v>240</v>
      </c>
      <c r="DN145" s="65">
        <f>IF((AY145&gt;$DN$3),0,DK145)</f>
        <v>240</v>
      </c>
      <c r="DO145" s="65">
        <f>IF((BO145&gt;$DN$3),0,DK145)</f>
        <v>240</v>
      </c>
      <c r="DP145" s="65">
        <f>IF((CE145&gt;$DM$3),0,DK145)</f>
        <v>240</v>
      </c>
      <c r="DQ145" s="65">
        <f>IF((CU145&gt;$DM$3),0,DK145)</f>
        <v>240</v>
      </c>
      <c r="DR145" s="134">
        <f>DL145*DM145*DN145*DO145*DP145*DQ145/DL145/DM145/DN145/DP145/DQ145</f>
        <v>240</v>
      </c>
      <c r="DS145" s="704"/>
    </row>
    <row r="146" spans="1:123" s="713" customFormat="1">
      <c r="A146" s="212">
        <f>A145+1</f>
        <v>2</v>
      </c>
      <c r="B146" s="80">
        <f t="shared" ref="B146:B151" si="703">B145</f>
        <v>40</v>
      </c>
      <c r="C146" s="784" t="s">
        <v>2877</v>
      </c>
      <c r="D146" s="798" t="s">
        <v>2878</v>
      </c>
      <c r="E146" s="798" t="s">
        <v>2086</v>
      </c>
      <c r="F146" s="784" t="s">
        <v>2320</v>
      </c>
      <c r="G146" s="739"/>
      <c r="H146" s="739"/>
      <c r="I146" s="739"/>
      <c r="J146" s="739"/>
      <c r="K146" s="739"/>
      <c r="L146" s="739"/>
      <c r="M146" s="739"/>
      <c r="N146" s="739"/>
      <c r="O146" s="739"/>
      <c r="P146" s="739"/>
      <c r="Q146" s="739"/>
      <c r="R146" s="739"/>
      <c r="S146" s="739"/>
      <c r="T146" s="739"/>
      <c r="U146" s="739"/>
      <c r="V146" s="739"/>
      <c r="W146" s="739"/>
      <c r="X146" s="739"/>
      <c r="Y146" s="739"/>
      <c r="Z146" s="739"/>
      <c r="AA146" s="739"/>
      <c r="AB146" s="739"/>
      <c r="AC146" s="739"/>
      <c r="AD146" s="739"/>
      <c r="AE146" s="739"/>
      <c r="AF146" s="739"/>
      <c r="AG146" s="739"/>
      <c r="AH146" s="739"/>
      <c r="AI146" s="739"/>
      <c r="AJ146" s="739"/>
      <c r="AK146" s="739"/>
      <c r="AL146" s="739"/>
      <c r="AM146" s="739"/>
      <c r="AN146" s="739"/>
      <c r="AO146" s="739"/>
      <c r="AP146" s="739"/>
      <c r="AQ146" s="739"/>
      <c r="AR146" s="739"/>
      <c r="AS146" s="739"/>
      <c r="AT146" s="739"/>
      <c r="AU146" s="739"/>
      <c r="AV146" s="739"/>
      <c r="AW146" s="739"/>
      <c r="AX146" s="739"/>
      <c r="AY146" s="739"/>
      <c r="AZ146" s="739"/>
      <c r="BA146" s="739"/>
      <c r="BB146" s="739"/>
      <c r="BC146" s="739"/>
      <c r="BD146" s="739"/>
      <c r="BE146" s="739"/>
      <c r="BF146" s="739"/>
      <c r="BG146" s="739"/>
      <c r="BH146" s="739"/>
      <c r="BI146" s="739"/>
      <c r="BJ146" s="739"/>
      <c r="BK146" s="739"/>
      <c r="BL146" s="740"/>
      <c r="BM146" s="739"/>
      <c r="BN146" s="739"/>
      <c r="BO146" s="739"/>
      <c r="BP146" s="739"/>
      <c r="BQ146" s="739"/>
      <c r="BR146" s="739"/>
      <c r="BS146" s="136">
        <v>0.5</v>
      </c>
      <c r="BT146" s="47" t="str">
        <f t="shared" si="674"/>
        <v/>
      </c>
      <c r="BU146" s="47" t="str">
        <f t="shared" si="675"/>
        <v/>
      </c>
      <c r="BV146" s="47" t="str">
        <f t="shared" si="676"/>
        <v/>
      </c>
      <c r="BW146" s="701"/>
      <c r="BX146" s="785" t="s">
        <v>2890</v>
      </c>
      <c r="BY146" s="778" t="str">
        <f t="shared" si="677"/>
        <v/>
      </c>
      <c r="BZ146" s="778" t="str">
        <f t="shared" si="678"/>
        <v/>
      </c>
      <c r="CA146" s="778" t="str">
        <f t="shared" si="679"/>
        <v/>
      </c>
      <c r="CB146" s="741"/>
      <c r="CC146" s="785" t="s">
        <v>2896</v>
      </c>
      <c r="CD146" s="665">
        <f t="shared" si="680"/>
        <v>5.3611111111111165E-2</v>
      </c>
      <c r="CE146" s="723">
        <f t="shared" si="681"/>
        <v>2.8240740740740344E-3</v>
      </c>
      <c r="CF146" s="665">
        <f t="shared" si="682"/>
        <v>5.6435185185185199E-2</v>
      </c>
      <c r="CG146" s="52">
        <f t="shared" si="683"/>
        <v>15.544041450777202</v>
      </c>
      <c r="CH146" s="52">
        <f t="shared" si="684"/>
        <v>14.766201804757998</v>
      </c>
      <c r="CI146" s="108">
        <f t="shared" si="685"/>
        <v>0.57726851851851857</v>
      </c>
      <c r="CJ146" s="47" t="str">
        <f t="shared" si="686"/>
        <v/>
      </c>
      <c r="CK146" s="47" t="str">
        <f t="shared" si="687"/>
        <v/>
      </c>
      <c r="CL146" s="47" t="str">
        <f t="shared" si="688"/>
        <v/>
      </c>
      <c r="CM146" s="701"/>
      <c r="CN146" s="772" t="s">
        <v>2903</v>
      </c>
      <c r="CO146" s="687" t="str">
        <f t="shared" si="689"/>
        <v/>
      </c>
      <c r="CP146" s="687" t="str">
        <f t="shared" si="690"/>
        <v/>
      </c>
      <c r="CQ146" s="687" t="str">
        <f t="shared" si="691"/>
        <v/>
      </c>
      <c r="CR146" s="741"/>
      <c r="CS146" s="772" t="s">
        <v>2909</v>
      </c>
      <c r="CT146" s="665">
        <f t="shared" si="692"/>
        <v>5.1562499999999956E-2</v>
      </c>
      <c r="CU146" s="667">
        <f t="shared" si="693"/>
        <v>3.7152777777778034E-3</v>
      </c>
      <c r="CV146" s="665">
        <f t="shared" si="694"/>
        <v>5.5277777777777759E-2</v>
      </c>
      <c r="CW146" s="52">
        <f t="shared" si="695"/>
        <v>16.161616161616163</v>
      </c>
      <c r="CX146" s="52">
        <f t="shared" si="696"/>
        <v>15.075376884422111</v>
      </c>
      <c r="CY146" s="58"/>
      <c r="CZ146" s="59">
        <f t="shared" si="697"/>
        <v>14.91918773311231</v>
      </c>
      <c r="DA146" s="428">
        <f t="shared" si="698"/>
        <v>15.846814130075934</v>
      </c>
      <c r="DB146" s="61">
        <f t="shared" si="699"/>
        <v>0.10517361111111112</v>
      </c>
      <c r="DC146" s="61">
        <f t="shared" si="700"/>
        <v>0.11171296296296296</v>
      </c>
      <c r="DD146" s="6"/>
      <c r="DE146" s="63">
        <v>40</v>
      </c>
      <c r="DF146" s="64">
        <f t="shared" ref="DF146:DG151" si="704">MINUTE(DB146)/60+HOUR(DB146)+SECOND(DB146)/3600</f>
        <v>2.5241666666666664</v>
      </c>
      <c r="DG146" s="64">
        <f t="shared" si="704"/>
        <v>2.681111111111111</v>
      </c>
      <c r="DH146" s="16">
        <f>DH145-5</f>
        <v>195</v>
      </c>
      <c r="DI146" s="16">
        <f t="shared" si="701"/>
        <v>-20.75</v>
      </c>
      <c r="DJ146" s="65">
        <f t="shared" ref="DJ146:DJ153" si="705">IF((DE146+DH146+DI146)&lt;DE146,DE146,DE146+DH146+DI146)</f>
        <v>214.25</v>
      </c>
      <c r="DK146" s="65">
        <f t="shared" si="702"/>
        <v>214.25</v>
      </c>
      <c r="DL146" s="65">
        <f>IF((S146&gt;$DM$3),0,DK146)</f>
        <v>214.25</v>
      </c>
      <c r="DM146" s="65">
        <f>IF((AI146&gt;$DN$3),0,DK146)</f>
        <v>214.25</v>
      </c>
      <c r="DN146" s="65">
        <f>IF((AY146&gt;$DN$3),0,DK146)</f>
        <v>214.25</v>
      </c>
      <c r="DO146" s="65">
        <f>IF((BO146&gt;$DN$3),0,DK146)</f>
        <v>214.25</v>
      </c>
      <c r="DP146" s="65">
        <f>IF((CE146&gt;$DM$3),0,DK146)</f>
        <v>214.25</v>
      </c>
      <c r="DQ146" s="65">
        <f>IF((CU146&gt;$DM$3),0,DK146)</f>
        <v>214.25</v>
      </c>
      <c r="DR146" s="134">
        <f t="shared" ref="DR146:DR151" si="706">DL146*DM146*DN146*DO146*DP146*DQ146/DL146/DM146/DN146/DP146/DQ146</f>
        <v>214.25</v>
      </c>
    </row>
    <row r="147" spans="1:123" s="705" customFormat="1">
      <c r="A147" s="212">
        <f t="shared" ref="A147:A151" si="707">A146+1</f>
        <v>3</v>
      </c>
      <c r="B147" s="80">
        <f t="shared" si="703"/>
        <v>40</v>
      </c>
      <c r="C147" s="681" t="s">
        <v>2879</v>
      </c>
      <c r="D147" s="114" t="s">
        <v>2880</v>
      </c>
      <c r="E147" s="114" t="s">
        <v>402</v>
      </c>
      <c r="F147" s="681" t="s">
        <v>2320</v>
      </c>
      <c r="G147" s="739"/>
      <c r="H147" s="739"/>
      <c r="I147" s="739"/>
      <c r="J147" s="739"/>
      <c r="K147" s="739"/>
      <c r="L147" s="739"/>
      <c r="M147" s="739"/>
      <c r="N147" s="739"/>
      <c r="O147" s="739"/>
      <c r="P147" s="739"/>
      <c r="Q147" s="739"/>
      <c r="R147" s="739"/>
      <c r="S147" s="739"/>
      <c r="T147" s="739"/>
      <c r="U147" s="739"/>
      <c r="V147" s="739"/>
      <c r="W147" s="739"/>
      <c r="X147" s="739"/>
      <c r="Y147" s="739"/>
      <c r="Z147" s="739"/>
      <c r="AA147" s="739"/>
      <c r="AB147" s="739"/>
      <c r="AC147" s="739"/>
      <c r="AD147" s="739"/>
      <c r="AE147" s="739"/>
      <c r="AF147" s="739"/>
      <c r="AG147" s="739"/>
      <c r="AH147" s="739"/>
      <c r="AI147" s="739"/>
      <c r="AJ147" s="739"/>
      <c r="AK147" s="739"/>
      <c r="AL147" s="739"/>
      <c r="AM147" s="739"/>
      <c r="AN147" s="739"/>
      <c r="AO147" s="739"/>
      <c r="AP147" s="739"/>
      <c r="AQ147" s="739"/>
      <c r="AR147" s="739"/>
      <c r="AS147" s="739"/>
      <c r="AT147" s="739"/>
      <c r="AU147" s="739"/>
      <c r="AV147" s="739"/>
      <c r="AW147" s="739"/>
      <c r="AX147" s="739"/>
      <c r="AY147" s="739"/>
      <c r="AZ147" s="739"/>
      <c r="BA147" s="739"/>
      <c r="BB147" s="739"/>
      <c r="BC147" s="739"/>
      <c r="BD147" s="739"/>
      <c r="BE147" s="739"/>
      <c r="BF147" s="739"/>
      <c r="BG147" s="739"/>
      <c r="BH147" s="739"/>
      <c r="BI147" s="739"/>
      <c r="BJ147" s="739"/>
      <c r="BK147" s="739"/>
      <c r="BL147" s="740"/>
      <c r="BM147" s="739"/>
      <c r="BN147" s="739"/>
      <c r="BO147" s="739"/>
      <c r="BP147" s="739"/>
      <c r="BQ147" s="739"/>
      <c r="BR147" s="739"/>
      <c r="BS147" s="136">
        <v>0.5</v>
      </c>
      <c r="BT147" s="47" t="str">
        <f t="shared" si="674"/>
        <v/>
      </c>
      <c r="BU147" s="47" t="str">
        <f t="shared" si="675"/>
        <v/>
      </c>
      <c r="BV147" s="47" t="str">
        <f t="shared" si="676"/>
        <v/>
      </c>
      <c r="BW147" s="701"/>
      <c r="BX147" s="783" t="s">
        <v>2891</v>
      </c>
      <c r="BY147" s="778" t="str">
        <f t="shared" si="677"/>
        <v/>
      </c>
      <c r="BZ147" s="778" t="str">
        <f t="shared" si="678"/>
        <v/>
      </c>
      <c r="CA147" s="778" t="str">
        <f t="shared" si="679"/>
        <v/>
      </c>
      <c r="CB147" s="741"/>
      <c r="CC147" s="783" t="s">
        <v>2897</v>
      </c>
      <c r="CD147" s="665">
        <f t="shared" si="680"/>
        <v>4.8240740740740695E-2</v>
      </c>
      <c r="CE147" s="723">
        <f t="shared" si="681"/>
        <v>1.056712962962969E-2</v>
      </c>
      <c r="CF147" s="665">
        <f t="shared" si="682"/>
        <v>5.8807870370370385E-2</v>
      </c>
      <c r="CG147" s="52">
        <f t="shared" si="683"/>
        <v>17.274472168905948</v>
      </c>
      <c r="CH147" s="52">
        <f t="shared" si="684"/>
        <v>14.170438889982288</v>
      </c>
      <c r="CI147" s="108">
        <f t="shared" si="685"/>
        <v>0.57964120370370376</v>
      </c>
      <c r="CJ147" s="47" t="str">
        <f t="shared" si="686"/>
        <v/>
      </c>
      <c r="CK147" s="47" t="str">
        <f t="shared" si="687"/>
        <v/>
      </c>
      <c r="CL147" s="47" t="str">
        <f t="shared" si="688"/>
        <v/>
      </c>
      <c r="CM147" s="701"/>
      <c r="CN147" s="771" t="s">
        <v>2904</v>
      </c>
      <c r="CO147" s="687" t="str">
        <f t="shared" si="689"/>
        <v/>
      </c>
      <c r="CP147" s="687" t="str">
        <f t="shared" si="690"/>
        <v/>
      </c>
      <c r="CQ147" s="687" t="str">
        <f t="shared" si="691"/>
        <v/>
      </c>
      <c r="CR147" s="741"/>
      <c r="CS147" s="771" t="s">
        <v>2910</v>
      </c>
      <c r="CT147" s="665">
        <f t="shared" si="692"/>
        <v>4.6840277777777772E-2</v>
      </c>
      <c r="CU147" s="667">
        <f t="shared" si="693"/>
        <v>7.0138888888888751E-3</v>
      </c>
      <c r="CV147" s="665">
        <f t="shared" si="694"/>
        <v>5.3854166666666647E-2</v>
      </c>
      <c r="CW147" s="52">
        <f t="shared" si="695"/>
        <v>17.790956263899183</v>
      </c>
      <c r="CX147" s="52">
        <f t="shared" si="696"/>
        <v>15.473887814313347</v>
      </c>
      <c r="CY147" s="58"/>
      <c r="CZ147" s="59">
        <f t="shared" si="697"/>
        <v>14.793507294020955</v>
      </c>
      <c r="DA147" s="428">
        <f t="shared" si="698"/>
        <v>17.528910529519173</v>
      </c>
      <c r="DB147" s="61">
        <f t="shared" si="699"/>
        <v>9.5081018518518468E-2</v>
      </c>
      <c r="DC147" s="61">
        <f t="shared" si="700"/>
        <v>0.11266203703703703</v>
      </c>
      <c r="DD147" s="6"/>
      <c r="DE147" s="63">
        <v>40</v>
      </c>
      <c r="DF147" s="64">
        <f t="shared" si="704"/>
        <v>2.2819444444444446</v>
      </c>
      <c r="DG147" s="64">
        <f t="shared" si="704"/>
        <v>2.7038888888888892</v>
      </c>
      <c r="DH147" s="16">
        <f t="shared" ref="DH147:DH151" si="708">DH146-5</f>
        <v>190</v>
      </c>
      <c r="DI147" s="16">
        <f t="shared" si="701"/>
        <v>-22.116666666666667</v>
      </c>
      <c r="DJ147" s="65">
        <f t="shared" si="705"/>
        <v>207.88333333333333</v>
      </c>
      <c r="DK147" s="65">
        <f t="shared" si="702"/>
        <v>207.88333333333333</v>
      </c>
      <c r="DL147" s="65">
        <f t="shared" ref="DL147:DL151" si="709">IF((S147&gt;$DM$3),0,DK147)</f>
        <v>207.88333333333333</v>
      </c>
      <c r="DM147" s="65">
        <f t="shared" ref="DM147:DM151" si="710">IF((AI147&gt;$DN$3),0,DK147)</f>
        <v>207.88333333333333</v>
      </c>
      <c r="DN147" s="65">
        <f t="shared" ref="DN147:DN151" si="711">IF((AY147&gt;$DN$3),0,DK147)</f>
        <v>207.88333333333333</v>
      </c>
      <c r="DO147" s="65">
        <f t="shared" ref="DO147:DO151" si="712">IF((BO147&gt;$DN$3),0,DK147)</f>
        <v>207.88333333333333</v>
      </c>
      <c r="DP147" s="65">
        <f t="shared" ref="DP147:DP151" si="713">IF((CE147&gt;$DM$3),0,DK147)</f>
        <v>207.88333333333333</v>
      </c>
      <c r="DQ147" s="65">
        <f t="shared" ref="DQ147:DQ151" si="714">IF((CU147&gt;$DM$3),0,DK147)</f>
        <v>207.88333333333333</v>
      </c>
      <c r="DR147" s="134">
        <f t="shared" si="706"/>
        <v>207.88333333333333</v>
      </c>
      <c r="DS147" s="704"/>
    </row>
    <row r="148" spans="1:123" s="705" customFormat="1">
      <c r="A148" s="212">
        <f t="shared" si="707"/>
        <v>4</v>
      </c>
      <c r="B148" s="80">
        <f t="shared" si="703"/>
        <v>40</v>
      </c>
      <c r="C148" s="784" t="s">
        <v>2881</v>
      </c>
      <c r="D148" s="798" t="s">
        <v>2972</v>
      </c>
      <c r="E148" s="798" t="s">
        <v>406</v>
      </c>
      <c r="F148" s="784" t="s">
        <v>2320</v>
      </c>
      <c r="G148" s="739"/>
      <c r="H148" s="739"/>
      <c r="I148" s="739"/>
      <c r="J148" s="739"/>
      <c r="K148" s="739"/>
      <c r="L148" s="739"/>
      <c r="M148" s="739"/>
      <c r="N148" s="739"/>
      <c r="O148" s="739"/>
      <c r="P148" s="739"/>
      <c r="Q148" s="739"/>
      <c r="R148" s="739"/>
      <c r="S148" s="739"/>
      <c r="T148" s="739"/>
      <c r="U148" s="739"/>
      <c r="V148" s="739"/>
      <c r="W148" s="739"/>
      <c r="X148" s="739"/>
      <c r="Y148" s="739"/>
      <c r="Z148" s="739"/>
      <c r="AA148" s="739"/>
      <c r="AB148" s="739"/>
      <c r="AC148" s="739"/>
      <c r="AD148" s="739"/>
      <c r="AE148" s="739"/>
      <c r="AF148" s="739"/>
      <c r="AG148" s="739"/>
      <c r="AH148" s="739"/>
      <c r="AI148" s="739"/>
      <c r="AJ148" s="739"/>
      <c r="AK148" s="739"/>
      <c r="AL148" s="739"/>
      <c r="AM148" s="739"/>
      <c r="AN148" s="739"/>
      <c r="AO148" s="739"/>
      <c r="AP148" s="739"/>
      <c r="AQ148" s="739"/>
      <c r="AR148" s="739"/>
      <c r="AS148" s="739"/>
      <c r="AT148" s="739"/>
      <c r="AU148" s="739"/>
      <c r="AV148" s="739"/>
      <c r="AW148" s="739"/>
      <c r="AX148" s="739"/>
      <c r="AY148" s="739"/>
      <c r="AZ148" s="739"/>
      <c r="BA148" s="739"/>
      <c r="BB148" s="739"/>
      <c r="BC148" s="739"/>
      <c r="BD148" s="739"/>
      <c r="BE148" s="739"/>
      <c r="BF148" s="739"/>
      <c r="BG148" s="739"/>
      <c r="BH148" s="739"/>
      <c r="BI148" s="739"/>
      <c r="BJ148" s="739"/>
      <c r="BK148" s="739"/>
      <c r="BL148" s="740"/>
      <c r="BM148" s="739"/>
      <c r="BN148" s="739"/>
      <c r="BO148" s="739"/>
      <c r="BP148" s="739"/>
      <c r="BQ148" s="739"/>
      <c r="BR148" s="739"/>
      <c r="BS148" s="136">
        <v>0.5</v>
      </c>
      <c r="BT148" s="47" t="str">
        <f t="shared" si="674"/>
        <v/>
      </c>
      <c r="BU148" s="47" t="str">
        <f t="shared" si="675"/>
        <v/>
      </c>
      <c r="BV148" s="47" t="str">
        <f t="shared" si="676"/>
        <v/>
      </c>
      <c r="BW148" s="701"/>
      <c r="BX148" s="785" t="s">
        <v>2892</v>
      </c>
      <c r="BY148" s="778" t="str">
        <f t="shared" si="677"/>
        <v/>
      </c>
      <c r="BZ148" s="778" t="str">
        <f t="shared" si="678"/>
        <v/>
      </c>
      <c r="CA148" s="778" t="str">
        <f t="shared" si="679"/>
        <v/>
      </c>
      <c r="CB148" s="741"/>
      <c r="CC148" s="785" t="s">
        <v>2898</v>
      </c>
      <c r="CD148" s="665">
        <f t="shared" si="680"/>
        <v>5.497685185185186E-2</v>
      </c>
      <c r="CE148" s="723">
        <f t="shared" si="681"/>
        <v>3.6805555555555758E-3</v>
      </c>
      <c r="CF148" s="665">
        <f t="shared" si="682"/>
        <v>5.8657407407407436E-2</v>
      </c>
      <c r="CG148" s="52">
        <f t="shared" si="683"/>
        <v>15.157894736842106</v>
      </c>
      <c r="CH148" s="52">
        <f t="shared" si="684"/>
        <v>14.206787687450671</v>
      </c>
      <c r="CI148" s="108">
        <f t="shared" si="685"/>
        <v>0.57949074074074081</v>
      </c>
      <c r="CJ148" s="47" t="str">
        <f t="shared" si="686"/>
        <v/>
      </c>
      <c r="CK148" s="47" t="str">
        <f t="shared" si="687"/>
        <v/>
      </c>
      <c r="CL148" s="47" t="str">
        <f t="shared" si="688"/>
        <v/>
      </c>
      <c r="CM148" s="701"/>
      <c r="CN148" s="772" t="s">
        <v>2905</v>
      </c>
      <c r="CO148" s="687" t="str">
        <f t="shared" si="689"/>
        <v/>
      </c>
      <c r="CP148" s="687" t="str">
        <f t="shared" si="690"/>
        <v/>
      </c>
      <c r="CQ148" s="687" t="str">
        <f t="shared" si="691"/>
        <v/>
      </c>
      <c r="CR148" s="741"/>
      <c r="CS148" s="772" t="s">
        <v>2911</v>
      </c>
      <c r="CT148" s="665">
        <f t="shared" si="692"/>
        <v>4.8043981481481368E-2</v>
      </c>
      <c r="CU148" s="667">
        <f t="shared" si="693"/>
        <v>6.724537037037015E-3</v>
      </c>
      <c r="CV148" s="665">
        <f t="shared" si="694"/>
        <v>5.4768518518518383E-2</v>
      </c>
      <c r="CW148" s="52">
        <f t="shared" si="695"/>
        <v>17.345218019754277</v>
      </c>
      <c r="CX148" s="52">
        <f t="shared" si="696"/>
        <v>15.215553677092137</v>
      </c>
      <c r="CY148" s="58"/>
      <c r="CZ148" s="59">
        <f t="shared" si="697"/>
        <v>14.693877551020408</v>
      </c>
      <c r="DA148" s="428">
        <f t="shared" si="698"/>
        <v>16.177957532861477</v>
      </c>
      <c r="DB148" s="61">
        <f t="shared" si="699"/>
        <v>0.10302083333333323</v>
      </c>
      <c r="DC148" s="61">
        <f t="shared" si="700"/>
        <v>0.11342592592592582</v>
      </c>
      <c r="DD148" s="6"/>
      <c r="DE148" s="63">
        <v>40</v>
      </c>
      <c r="DF148" s="64">
        <f t="shared" si="704"/>
        <v>2.4725000000000001</v>
      </c>
      <c r="DG148" s="64">
        <f t="shared" si="704"/>
        <v>2.7222222222222223</v>
      </c>
      <c r="DH148" s="16">
        <f t="shared" si="708"/>
        <v>185</v>
      </c>
      <c r="DI148" s="16">
        <f t="shared" si="701"/>
        <v>-23.216666666666665</v>
      </c>
      <c r="DJ148" s="65">
        <f t="shared" si="705"/>
        <v>201.78333333333333</v>
      </c>
      <c r="DK148" s="65">
        <f t="shared" si="702"/>
        <v>201.78333333333333</v>
      </c>
      <c r="DL148" s="65">
        <f t="shared" si="709"/>
        <v>201.78333333333333</v>
      </c>
      <c r="DM148" s="65">
        <f t="shared" si="710"/>
        <v>201.78333333333333</v>
      </c>
      <c r="DN148" s="65">
        <f t="shared" si="711"/>
        <v>201.78333333333333</v>
      </c>
      <c r="DO148" s="65">
        <f t="shared" si="712"/>
        <v>201.78333333333333</v>
      </c>
      <c r="DP148" s="65">
        <f t="shared" si="713"/>
        <v>201.78333333333333</v>
      </c>
      <c r="DQ148" s="65">
        <f t="shared" si="714"/>
        <v>201.78333333333333</v>
      </c>
      <c r="DR148" s="134">
        <f t="shared" si="706"/>
        <v>201.78333333333336</v>
      </c>
      <c r="DS148" s="704"/>
    </row>
    <row r="149" spans="1:123" s="713" customFormat="1">
      <c r="A149" s="212">
        <f t="shared" si="707"/>
        <v>5</v>
      </c>
      <c r="B149" s="80">
        <f t="shared" si="703"/>
        <v>40</v>
      </c>
      <c r="C149" s="784" t="s">
        <v>2882</v>
      </c>
      <c r="D149" s="798" t="s">
        <v>1861</v>
      </c>
      <c r="E149" s="798" t="s">
        <v>2883</v>
      </c>
      <c r="F149" s="784" t="s">
        <v>2320</v>
      </c>
      <c r="G149" s="739"/>
      <c r="H149" s="739"/>
      <c r="I149" s="739"/>
      <c r="J149" s="739"/>
      <c r="K149" s="739"/>
      <c r="L149" s="739"/>
      <c r="M149" s="739"/>
      <c r="N149" s="739"/>
      <c r="O149" s="739"/>
      <c r="P149" s="739"/>
      <c r="Q149" s="739"/>
      <c r="R149" s="739"/>
      <c r="S149" s="739"/>
      <c r="T149" s="739"/>
      <c r="U149" s="739"/>
      <c r="V149" s="739"/>
      <c r="W149" s="739"/>
      <c r="X149" s="739"/>
      <c r="Y149" s="739"/>
      <c r="Z149" s="739"/>
      <c r="AA149" s="739"/>
      <c r="AB149" s="739"/>
      <c r="AC149" s="739"/>
      <c r="AD149" s="739"/>
      <c r="AE149" s="739"/>
      <c r="AF149" s="739"/>
      <c r="AG149" s="739"/>
      <c r="AH149" s="739"/>
      <c r="AI149" s="739"/>
      <c r="AJ149" s="739"/>
      <c r="AK149" s="739"/>
      <c r="AL149" s="739"/>
      <c r="AM149" s="739"/>
      <c r="AN149" s="739"/>
      <c r="AO149" s="739"/>
      <c r="AP149" s="739"/>
      <c r="AQ149" s="739"/>
      <c r="AR149" s="739"/>
      <c r="AS149" s="739"/>
      <c r="AT149" s="739"/>
      <c r="AU149" s="739"/>
      <c r="AV149" s="739"/>
      <c r="AW149" s="739"/>
      <c r="AX149" s="739"/>
      <c r="AY149" s="739"/>
      <c r="AZ149" s="739"/>
      <c r="BA149" s="739"/>
      <c r="BB149" s="739"/>
      <c r="BC149" s="739"/>
      <c r="BD149" s="739"/>
      <c r="BE149" s="739"/>
      <c r="BF149" s="739"/>
      <c r="BG149" s="739"/>
      <c r="BH149" s="739"/>
      <c r="BI149" s="739"/>
      <c r="BJ149" s="739"/>
      <c r="BK149" s="739"/>
      <c r="BL149" s="740"/>
      <c r="BM149" s="739"/>
      <c r="BN149" s="739"/>
      <c r="BO149" s="739"/>
      <c r="BP149" s="739"/>
      <c r="BQ149" s="739"/>
      <c r="BR149" s="739"/>
      <c r="BS149" s="136">
        <v>0.5</v>
      </c>
      <c r="BT149" s="47" t="str">
        <f t="shared" si="674"/>
        <v/>
      </c>
      <c r="BU149" s="47" t="str">
        <f t="shared" si="675"/>
        <v/>
      </c>
      <c r="BV149" s="47" t="str">
        <f t="shared" si="676"/>
        <v/>
      </c>
      <c r="BW149" s="701"/>
      <c r="BX149" s="785" t="s">
        <v>2893</v>
      </c>
      <c r="BY149" s="778" t="str">
        <f t="shared" si="677"/>
        <v/>
      </c>
      <c r="BZ149" s="778" t="str">
        <f t="shared" si="678"/>
        <v/>
      </c>
      <c r="CA149" s="778" t="str">
        <f t="shared" si="679"/>
        <v/>
      </c>
      <c r="CB149" s="741"/>
      <c r="CC149" s="785" t="s">
        <v>2899</v>
      </c>
      <c r="CD149" s="665">
        <f t="shared" si="680"/>
        <v>5.4131944444444469E-2</v>
      </c>
      <c r="CE149" s="723">
        <f t="shared" si="681"/>
        <v>5.3587962962962088E-3</v>
      </c>
      <c r="CF149" s="665">
        <f t="shared" si="682"/>
        <v>5.9490740740740677E-2</v>
      </c>
      <c r="CG149" s="52">
        <f t="shared" si="683"/>
        <v>15.394483643361131</v>
      </c>
      <c r="CH149" s="52">
        <f t="shared" si="684"/>
        <v>14.007782101167315</v>
      </c>
      <c r="CI149" s="108">
        <f t="shared" si="685"/>
        <v>0.58032407407407405</v>
      </c>
      <c r="CJ149" s="47" t="str">
        <f t="shared" si="686"/>
        <v/>
      </c>
      <c r="CK149" s="47" t="str">
        <f t="shared" si="687"/>
        <v/>
      </c>
      <c r="CL149" s="47" t="str">
        <f t="shared" si="688"/>
        <v/>
      </c>
      <c r="CM149" s="701"/>
      <c r="CN149" s="772" t="s">
        <v>2906</v>
      </c>
      <c r="CO149" s="687" t="str">
        <f t="shared" si="689"/>
        <v/>
      </c>
      <c r="CP149" s="687" t="str">
        <f t="shared" si="690"/>
        <v/>
      </c>
      <c r="CQ149" s="687" t="str">
        <f t="shared" si="691"/>
        <v/>
      </c>
      <c r="CR149" s="741"/>
      <c r="CS149" s="772" t="s">
        <v>2912</v>
      </c>
      <c r="CT149" s="665">
        <f t="shared" si="692"/>
        <v>4.9456018518518552E-2</v>
      </c>
      <c r="CU149" s="667">
        <f t="shared" si="693"/>
        <v>4.8958333333333215E-3</v>
      </c>
      <c r="CV149" s="665">
        <f t="shared" si="694"/>
        <v>5.4351851851851873E-2</v>
      </c>
      <c r="CW149" s="52">
        <f t="shared" si="695"/>
        <v>16.849988298619238</v>
      </c>
      <c r="CX149" s="52">
        <f t="shared" si="696"/>
        <v>15.332197614991481</v>
      </c>
      <c r="CY149" s="58"/>
      <c r="CZ149" s="59">
        <f t="shared" si="697"/>
        <v>14.64009760065067</v>
      </c>
      <c r="DA149" s="428">
        <f t="shared" si="698"/>
        <v>16.089385474860336</v>
      </c>
      <c r="DB149" s="61">
        <f t="shared" si="699"/>
        <v>0.10358796296296302</v>
      </c>
      <c r="DC149" s="61">
        <f t="shared" si="700"/>
        <v>0.11384259259259255</v>
      </c>
      <c r="DD149" s="6"/>
      <c r="DE149" s="63">
        <v>40</v>
      </c>
      <c r="DF149" s="64">
        <f t="shared" si="704"/>
        <v>2.4861111111111112</v>
      </c>
      <c r="DG149" s="64">
        <f t="shared" si="704"/>
        <v>2.7322222222222226</v>
      </c>
      <c r="DH149" s="16">
        <f t="shared" si="708"/>
        <v>180</v>
      </c>
      <c r="DI149" s="16">
        <f t="shared" si="701"/>
        <v>-23.816666666666666</v>
      </c>
      <c r="DJ149" s="65">
        <f t="shared" si="705"/>
        <v>196.18333333333334</v>
      </c>
      <c r="DK149" s="65">
        <f t="shared" si="702"/>
        <v>196.18333333333334</v>
      </c>
      <c r="DL149" s="65">
        <f t="shared" si="709"/>
        <v>196.18333333333334</v>
      </c>
      <c r="DM149" s="65">
        <f t="shared" si="710"/>
        <v>196.18333333333334</v>
      </c>
      <c r="DN149" s="65">
        <f t="shared" si="711"/>
        <v>196.18333333333334</v>
      </c>
      <c r="DO149" s="65">
        <f t="shared" si="712"/>
        <v>196.18333333333334</v>
      </c>
      <c r="DP149" s="65">
        <f t="shared" si="713"/>
        <v>196.18333333333334</v>
      </c>
      <c r="DQ149" s="65">
        <f t="shared" si="714"/>
        <v>196.18333333333334</v>
      </c>
      <c r="DR149" s="134">
        <f t="shared" si="706"/>
        <v>196.18333333333331</v>
      </c>
    </row>
    <row r="150" spans="1:123" s="705" customFormat="1">
      <c r="A150" s="212">
        <f t="shared" si="707"/>
        <v>6</v>
      </c>
      <c r="B150" s="80">
        <f t="shared" si="703"/>
        <v>40</v>
      </c>
      <c r="C150" s="799" t="s">
        <v>2884</v>
      </c>
      <c r="D150" s="800" t="s">
        <v>2885</v>
      </c>
      <c r="E150" s="800" t="s">
        <v>2085</v>
      </c>
      <c r="F150" s="799" t="s">
        <v>2320</v>
      </c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/>
      <c r="BB150" s="135"/>
      <c r="BC150" s="135"/>
      <c r="BD150" s="135"/>
      <c r="BE150" s="135"/>
      <c r="BF150" s="135"/>
      <c r="BG150" s="135"/>
      <c r="BH150" s="135"/>
      <c r="BI150" s="135"/>
      <c r="BJ150" s="135"/>
      <c r="BK150" s="135"/>
      <c r="BL150" s="311"/>
      <c r="BM150" s="135"/>
      <c r="BN150" s="135"/>
      <c r="BO150" s="135"/>
      <c r="BP150" s="135"/>
      <c r="BQ150" s="135"/>
      <c r="BR150" s="135"/>
      <c r="BS150" s="136">
        <v>0.5</v>
      </c>
      <c r="BT150" s="47" t="str">
        <f t="shared" si="674"/>
        <v/>
      </c>
      <c r="BU150" s="47" t="str">
        <f t="shared" si="675"/>
        <v/>
      </c>
      <c r="BV150" s="47" t="str">
        <f t="shared" si="676"/>
        <v/>
      </c>
      <c r="BW150" s="701"/>
      <c r="BX150" s="792">
        <v>0.58074074074074067</v>
      </c>
      <c r="BY150" s="778" t="str">
        <f t="shared" si="677"/>
        <v/>
      </c>
      <c r="BZ150" s="778" t="str">
        <f t="shared" si="678"/>
        <v/>
      </c>
      <c r="CA150" s="778" t="str">
        <f t="shared" si="679"/>
        <v/>
      </c>
      <c r="CB150" s="741"/>
      <c r="CC150" s="785" t="s">
        <v>2900</v>
      </c>
      <c r="CD150" s="665">
        <f t="shared" si="680"/>
        <v>8.0740740740740669E-2</v>
      </c>
      <c r="CE150" s="723">
        <f t="shared" si="681"/>
        <v>5.6250000000001021E-3</v>
      </c>
      <c r="CF150" s="665">
        <f t="shared" si="682"/>
        <v>8.6365740740740771E-2</v>
      </c>
      <c r="CG150" s="52">
        <f t="shared" si="683"/>
        <v>10.321100917431192</v>
      </c>
      <c r="CH150" s="52">
        <f t="shared" si="684"/>
        <v>9.6488876976681848</v>
      </c>
      <c r="CI150" s="108">
        <f t="shared" si="685"/>
        <v>0.60719907407407414</v>
      </c>
      <c r="CJ150" s="47" t="str">
        <f t="shared" si="686"/>
        <v/>
      </c>
      <c r="CK150" s="47" t="str">
        <f t="shared" si="687"/>
        <v/>
      </c>
      <c r="CL150" s="47" t="str">
        <f t="shared" si="688"/>
        <v/>
      </c>
      <c r="CM150" s="701"/>
      <c r="CN150" s="773">
        <v>0.66628472222222224</v>
      </c>
      <c r="CO150" s="687" t="str">
        <f t="shared" si="689"/>
        <v/>
      </c>
      <c r="CP150" s="687" t="str">
        <f t="shared" si="690"/>
        <v/>
      </c>
      <c r="CQ150" s="687" t="str">
        <f t="shared" si="691"/>
        <v/>
      </c>
      <c r="CR150" s="741"/>
      <c r="CS150" s="773">
        <v>0.6710532407407408</v>
      </c>
      <c r="CT150" s="665">
        <f t="shared" si="692"/>
        <v>5.9085648148148096E-2</v>
      </c>
      <c r="CU150" s="667">
        <f t="shared" si="693"/>
        <v>4.7685185185185608E-3</v>
      </c>
      <c r="CV150" s="665">
        <f t="shared" si="694"/>
        <v>6.3854166666666656E-2</v>
      </c>
      <c r="CW150" s="52">
        <f t="shared" si="695"/>
        <v>14.103819784524974</v>
      </c>
      <c r="CX150" s="52">
        <f t="shared" si="696"/>
        <v>13.050570962479609</v>
      </c>
      <c r="CY150" s="58"/>
      <c r="CZ150" s="59">
        <f t="shared" si="697"/>
        <v>11.094845519685647</v>
      </c>
      <c r="DA150" s="428">
        <f t="shared" si="698"/>
        <v>11.919543084181772</v>
      </c>
      <c r="DB150" s="61">
        <f t="shared" si="699"/>
        <v>0.13982638888888876</v>
      </c>
      <c r="DC150" s="61">
        <f t="shared" si="700"/>
        <v>0.15021990740740743</v>
      </c>
      <c r="DD150" s="6"/>
      <c r="DE150" s="63">
        <v>40</v>
      </c>
      <c r="DF150" s="64">
        <f t="shared" si="704"/>
        <v>3.3558333333333334</v>
      </c>
      <c r="DG150" s="64">
        <f t="shared" si="704"/>
        <v>3.6052777777777778</v>
      </c>
      <c r="DH150" s="16">
        <f t="shared" si="708"/>
        <v>175</v>
      </c>
      <c r="DI150" s="16">
        <f t="shared" si="701"/>
        <v>-76.2</v>
      </c>
      <c r="DJ150" s="65">
        <f t="shared" si="705"/>
        <v>138.80000000000001</v>
      </c>
      <c r="DK150" s="65">
        <f t="shared" si="702"/>
        <v>138.80000000000001</v>
      </c>
      <c r="DL150" s="65">
        <f t="shared" si="709"/>
        <v>138.80000000000001</v>
      </c>
      <c r="DM150" s="65">
        <f t="shared" si="710"/>
        <v>138.80000000000001</v>
      </c>
      <c r="DN150" s="65">
        <f t="shared" si="711"/>
        <v>138.80000000000001</v>
      </c>
      <c r="DO150" s="65">
        <f t="shared" si="712"/>
        <v>138.80000000000001</v>
      </c>
      <c r="DP150" s="65">
        <f t="shared" si="713"/>
        <v>138.80000000000001</v>
      </c>
      <c r="DQ150" s="65">
        <f t="shared" si="714"/>
        <v>138.80000000000001</v>
      </c>
      <c r="DR150" s="134">
        <f t="shared" si="706"/>
        <v>138.80000000000001</v>
      </c>
      <c r="DS150" s="704"/>
    </row>
    <row r="151" spans="1:123" s="705" customFormat="1">
      <c r="A151" s="212">
        <f t="shared" si="707"/>
        <v>7</v>
      </c>
      <c r="B151" s="80">
        <f t="shared" si="703"/>
        <v>40</v>
      </c>
      <c r="C151" s="784" t="s">
        <v>2886</v>
      </c>
      <c r="D151" s="798" t="s">
        <v>2887</v>
      </c>
      <c r="E151" s="798" t="s">
        <v>2888</v>
      </c>
      <c r="F151" s="784" t="s">
        <v>2320</v>
      </c>
      <c r="G151" s="377"/>
      <c r="H151" s="377"/>
      <c r="I151" s="377"/>
      <c r="J151" s="377"/>
      <c r="K151" s="377"/>
      <c r="L151" s="377"/>
      <c r="M151" s="377"/>
      <c r="N151" s="377"/>
      <c r="O151" s="377"/>
      <c r="P151" s="377"/>
      <c r="Q151" s="377"/>
      <c r="R151" s="377"/>
      <c r="S151" s="377"/>
      <c r="T151" s="377"/>
      <c r="U151" s="377"/>
      <c r="V151" s="377"/>
      <c r="W151" s="377"/>
      <c r="X151" s="377"/>
      <c r="Y151" s="377"/>
      <c r="Z151" s="377"/>
      <c r="AA151" s="377"/>
      <c r="AB151" s="377"/>
      <c r="AC151" s="377"/>
      <c r="AD151" s="377"/>
      <c r="AE151" s="377"/>
      <c r="AF151" s="377"/>
      <c r="AG151" s="377"/>
      <c r="AH151" s="377"/>
      <c r="AI151" s="377"/>
      <c r="AJ151" s="377"/>
      <c r="AK151" s="377"/>
      <c r="AL151" s="377"/>
      <c r="AM151" s="377"/>
      <c r="AN151" s="377"/>
      <c r="AO151" s="377"/>
      <c r="AP151" s="377"/>
      <c r="AQ151" s="377"/>
      <c r="AR151" s="377"/>
      <c r="AS151" s="377"/>
      <c r="AT151" s="377"/>
      <c r="AU151" s="377"/>
      <c r="AV151" s="377"/>
      <c r="AW151" s="377"/>
      <c r="AX151" s="377"/>
      <c r="AY151" s="377"/>
      <c r="AZ151" s="377"/>
      <c r="BA151" s="377"/>
      <c r="BB151" s="377"/>
      <c r="BC151" s="377"/>
      <c r="BD151" s="377"/>
      <c r="BE151" s="377"/>
      <c r="BF151" s="377"/>
      <c r="BG151" s="377"/>
      <c r="BH151" s="377"/>
      <c r="BI151" s="377"/>
      <c r="BJ151" s="377"/>
      <c r="BK151" s="377"/>
      <c r="BL151" s="379"/>
      <c r="BM151" s="377"/>
      <c r="BN151" s="377"/>
      <c r="BO151" s="377"/>
      <c r="BP151" s="377"/>
      <c r="BQ151" s="377"/>
      <c r="BR151" s="377"/>
      <c r="BS151" s="136">
        <v>0.5</v>
      </c>
      <c r="BT151" s="47" t="str">
        <f t="shared" si="674"/>
        <v/>
      </c>
      <c r="BU151" s="47" t="str">
        <f t="shared" si="675"/>
        <v/>
      </c>
      <c r="BV151" s="47" t="str">
        <f t="shared" si="676"/>
        <v/>
      </c>
      <c r="BW151" s="701"/>
      <c r="BX151" s="785" t="s">
        <v>2894</v>
      </c>
      <c r="BY151" s="778" t="str">
        <f t="shared" si="677"/>
        <v/>
      </c>
      <c r="BZ151" s="778" t="str">
        <f t="shared" si="678"/>
        <v/>
      </c>
      <c r="CA151" s="778" t="str">
        <f t="shared" si="679"/>
        <v/>
      </c>
      <c r="CB151" s="741"/>
      <c r="CC151" s="785" t="s">
        <v>2901</v>
      </c>
      <c r="CD151" s="665">
        <f t="shared" si="680"/>
        <v>8.072916666666663E-2</v>
      </c>
      <c r="CE151" s="723">
        <f t="shared" si="681"/>
        <v>7.9976851851852881E-3</v>
      </c>
      <c r="CF151" s="665">
        <f t="shared" si="682"/>
        <v>8.8726851851851918E-2</v>
      </c>
      <c r="CG151" s="52">
        <f t="shared" si="683"/>
        <v>10.32258064516129</v>
      </c>
      <c r="CH151" s="52">
        <f t="shared" si="684"/>
        <v>9.3921210540046953</v>
      </c>
      <c r="CI151" s="108">
        <f t="shared" si="685"/>
        <v>0.60956018518518529</v>
      </c>
      <c r="CJ151" s="47" t="str">
        <f t="shared" si="686"/>
        <v/>
      </c>
      <c r="CK151" s="47" t="str">
        <f t="shared" si="687"/>
        <v/>
      </c>
      <c r="CL151" s="47" t="str">
        <f t="shared" si="688"/>
        <v/>
      </c>
      <c r="CM151" s="701"/>
      <c r="CN151" s="772" t="s">
        <v>2907</v>
      </c>
      <c r="CO151" s="687" t="str">
        <f t="shared" si="689"/>
        <v/>
      </c>
      <c r="CP151" s="687" t="str">
        <f t="shared" si="690"/>
        <v/>
      </c>
      <c r="CQ151" s="687" t="str">
        <f t="shared" si="691"/>
        <v/>
      </c>
      <c r="CR151" s="741"/>
      <c r="CS151" s="772" t="s">
        <v>2913</v>
      </c>
      <c r="CT151" s="665">
        <f t="shared" si="692"/>
        <v>5.6967592592592431E-2</v>
      </c>
      <c r="CU151" s="667">
        <f t="shared" si="693"/>
        <v>4.7106481481481444E-3</v>
      </c>
      <c r="CV151" s="665">
        <f t="shared" si="694"/>
        <v>6.1678240740740575E-2</v>
      </c>
      <c r="CW151" s="52">
        <f t="shared" si="695"/>
        <v>14.628199918732221</v>
      </c>
      <c r="CX151" s="52">
        <f t="shared" si="696"/>
        <v>13.510977669356352</v>
      </c>
      <c r="CY151" s="58"/>
      <c r="CZ151" s="59">
        <f t="shared" si="697"/>
        <v>11.081185071181222</v>
      </c>
      <c r="DA151" s="428">
        <f t="shared" si="698"/>
        <v>12.103891737412795</v>
      </c>
      <c r="DB151" s="61">
        <f t="shared" si="699"/>
        <v>0.13769675925925906</v>
      </c>
      <c r="DC151" s="61">
        <f t="shared" si="700"/>
        <v>0.15040509259259249</v>
      </c>
      <c r="DD151" s="6"/>
      <c r="DE151" s="63">
        <v>40</v>
      </c>
      <c r="DF151" s="64">
        <f t="shared" si="704"/>
        <v>3.3047222222222219</v>
      </c>
      <c r="DG151" s="64">
        <f t="shared" si="704"/>
        <v>3.6097222222222225</v>
      </c>
      <c r="DH151" s="16">
        <f t="shared" si="708"/>
        <v>170</v>
      </c>
      <c r="DI151" s="16">
        <f t="shared" si="701"/>
        <v>-76.466666666666669</v>
      </c>
      <c r="DJ151" s="65">
        <f t="shared" si="705"/>
        <v>133.53333333333333</v>
      </c>
      <c r="DK151" s="65">
        <f t="shared" si="702"/>
        <v>133.53333333333333</v>
      </c>
      <c r="DL151" s="65">
        <f t="shared" si="709"/>
        <v>133.53333333333333</v>
      </c>
      <c r="DM151" s="65">
        <f t="shared" si="710"/>
        <v>133.53333333333333</v>
      </c>
      <c r="DN151" s="65">
        <f t="shared" si="711"/>
        <v>133.53333333333333</v>
      </c>
      <c r="DO151" s="65">
        <f t="shared" si="712"/>
        <v>133.53333333333333</v>
      </c>
      <c r="DP151" s="65">
        <f t="shared" si="713"/>
        <v>133.53333333333333</v>
      </c>
      <c r="DQ151" s="65">
        <f t="shared" si="714"/>
        <v>133.53333333333333</v>
      </c>
      <c r="DR151" s="134">
        <f t="shared" si="706"/>
        <v>133.53333333333333</v>
      </c>
      <c r="DS151" s="704"/>
    </row>
    <row r="152" spans="1:123">
      <c r="A152" s="139" t="s">
        <v>7</v>
      </c>
      <c r="B152" s="139">
        <v>20</v>
      </c>
      <c r="C152" s="568" t="s">
        <v>342</v>
      </c>
      <c r="D152" s="139"/>
      <c r="E152" s="139"/>
      <c r="F152" s="551"/>
      <c r="G152" s="743"/>
      <c r="H152" s="743"/>
      <c r="I152" s="743"/>
      <c r="J152" s="743"/>
      <c r="K152" s="743"/>
      <c r="L152" s="743"/>
      <c r="M152" s="743"/>
      <c r="N152" s="743"/>
      <c r="O152" s="743"/>
      <c r="P152" s="743"/>
      <c r="Q152" s="743"/>
      <c r="R152" s="743"/>
      <c r="S152" s="743"/>
      <c r="T152" s="743"/>
      <c r="U152" s="743"/>
      <c r="V152" s="743"/>
      <c r="W152" s="743"/>
      <c r="X152" s="743"/>
      <c r="Y152" s="743"/>
      <c r="Z152" s="743"/>
      <c r="AA152" s="743"/>
      <c r="AB152" s="743"/>
      <c r="AC152" s="743"/>
      <c r="AD152" s="743"/>
      <c r="AE152" s="743"/>
      <c r="AF152" s="743"/>
      <c r="AG152" s="743"/>
      <c r="AH152" s="743"/>
      <c r="AI152" s="743"/>
      <c r="AJ152" s="743"/>
      <c r="AK152" s="743"/>
      <c r="AL152" s="743"/>
      <c r="AM152" s="743"/>
      <c r="AN152" s="743"/>
      <c r="AO152" s="743"/>
      <c r="AP152" s="743"/>
      <c r="AQ152" s="743"/>
      <c r="AR152" s="743"/>
      <c r="AS152" s="743"/>
      <c r="AT152" s="743"/>
      <c r="AU152" s="743"/>
      <c r="AV152" s="743"/>
      <c r="AW152" s="743"/>
      <c r="AX152" s="743"/>
      <c r="AY152" s="743"/>
      <c r="AZ152" s="743"/>
      <c r="BA152" s="743"/>
      <c r="BB152" s="743"/>
      <c r="BC152" s="743"/>
      <c r="BD152" s="743"/>
      <c r="BE152" s="743"/>
      <c r="BF152" s="743"/>
      <c r="BG152" s="743"/>
      <c r="BH152" s="743"/>
      <c r="BI152" s="743"/>
      <c r="BJ152" s="743"/>
      <c r="BK152" s="743"/>
      <c r="BL152" s="744"/>
      <c r="BM152" s="743"/>
      <c r="BN152" s="743"/>
      <c r="BO152" s="743"/>
      <c r="BP152" s="743"/>
      <c r="BQ152" s="743"/>
      <c r="BR152" s="743"/>
      <c r="BS152" s="743"/>
      <c r="BT152" s="743"/>
      <c r="BU152" s="743"/>
      <c r="BV152" s="743"/>
      <c r="BW152" s="743"/>
      <c r="BX152" s="743"/>
      <c r="BY152" s="743"/>
      <c r="BZ152" s="743"/>
      <c r="CA152" s="743"/>
      <c r="CB152" s="743"/>
      <c r="CC152" s="743"/>
      <c r="CD152" s="743"/>
      <c r="CE152" s="743"/>
      <c r="CF152" s="743"/>
      <c r="CG152" s="743"/>
      <c r="CH152" s="743"/>
      <c r="CI152" s="743"/>
      <c r="CJ152" s="743"/>
      <c r="CK152" s="743"/>
      <c r="CL152" s="743"/>
      <c r="CM152" s="743"/>
      <c r="CN152" s="743"/>
      <c r="CO152" s="743"/>
      <c r="CP152" s="743"/>
      <c r="CQ152" s="743"/>
      <c r="CR152" s="743"/>
      <c r="CS152" s="743"/>
      <c r="CT152" s="743"/>
      <c r="CU152" s="743"/>
      <c r="CV152" s="743"/>
      <c r="CW152" s="743"/>
      <c r="CX152" s="743"/>
      <c r="CY152" s="743"/>
      <c r="CZ152" s="743"/>
      <c r="DA152" s="743"/>
      <c r="DB152" s="743"/>
      <c r="DC152" s="182">
        <v>20</v>
      </c>
      <c r="DD152" s="743"/>
      <c r="DE152" s="181" t="s">
        <v>86</v>
      </c>
      <c r="DF152" s="743"/>
      <c r="DG152" s="743"/>
      <c r="DH152" s="743"/>
      <c r="DI152" s="743"/>
      <c r="DJ152" s="743"/>
      <c r="DK152" s="743"/>
      <c r="DL152" s="743"/>
      <c r="DM152" s="743"/>
      <c r="DN152" s="743"/>
      <c r="DO152" s="743"/>
      <c r="DP152" s="743"/>
      <c r="DQ152" s="743"/>
      <c r="DR152" s="745"/>
    </row>
    <row r="153" spans="1:123" s="705" customFormat="1">
      <c r="A153" s="212">
        <v>1</v>
      </c>
      <c r="B153" s="43">
        <f>B152</f>
        <v>20</v>
      </c>
      <c r="C153" s="681" t="s">
        <v>2914</v>
      </c>
      <c r="D153" s="114" t="s">
        <v>1042</v>
      </c>
      <c r="E153" s="114" t="s">
        <v>2915</v>
      </c>
      <c r="F153" s="128"/>
      <c r="G153" s="739"/>
      <c r="H153" s="739"/>
      <c r="I153" s="739"/>
      <c r="J153" s="739"/>
      <c r="K153" s="739"/>
      <c r="L153" s="739"/>
      <c r="M153" s="739"/>
      <c r="N153" s="739"/>
      <c r="O153" s="739"/>
      <c r="P153" s="739"/>
      <c r="Q153" s="739"/>
      <c r="R153" s="739"/>
      <c r="S153" s="739"/>
      <c r="T153" s="739"/>
      <c r="U153" s="739"/>
      <c r="V153" s="739"/>
      <c r="W153" s="739"/>
      <c r="X153" s="739"/>
      <c r="Y153" s="739"/>
      <c r="Z153" s="739"/>
      <c r="AA153" s="739"/>
      <c r="AB153" s="739"/>
      <c r="AC153" s="739"/>
      <c r="AD153" s="739"/>
      <c r="AE153" s="739"/>
      <c r="AF153" s="739"/>
      <c r="AG153" s="739"/>
      <c r="AH153" s="739"/>
      <c r="AI153" s="739"/>
      <c r="AJ153" s="739"/>
      <c r="AK153" s="739"/>
      <c r="AL153" s="739"/>
      <c r="AM153" s="739"/>
      <c r="AN153" s="739"/>
      <c r="AO153" s="739"/>
      <c r="AP153" s="739"/>
      <c r="AQ153" s="739"/>
      <c r="AR153" s="739"/>
      <c r="AS153" s="739"/>
      <c r="AT153" s="739"/>
      <c r="AU153" s="739"/>
      <c r="AV153" s="739"/>
      <c r="AW153" s="739"/>
      <c r="AX153" s="739"/>
      <c r="AY153" s="739"/>
      <c r="AZ153" s="739"/>
      <c r="BA153" s="739"/>
      <c r="BB153" s="739"/>
      <c r="BC153" s="739"/>
      <c r="BD153" s="739"/>
      <c r="BE153" s="739"/>
      <c r="BF153" s="739"/>
      <c r="BG153" s="739"/>
      <c r="BH153" s="739"/>
      <c r="BI153" s="739"/>
      <c r="BJ153" s="739"/>
      <c r="BK153" s="739"/>
      <c r="BL153" s="740"/>
      <c r="BM153" s="739"/>
      <c r="BN153" s="739"/>
      <c r="BO153" s="739"/>
      <c r="BP153" s="739"/>
      <c r="BQ153" s="739"/>
      <c r="BR153" s="739"/>
      <c r="BS153" s="739"/>
      <c r="BT153" s="739"/>
      <c r="BU153" s="739"/>
      <c r="BV153" s="739"/>
      <c r="BW153" s="739"/>
      <c r="BX153" s="739"/>
      <c r="BY153" s="739"/>
      <c r="BZ153" s="739"/>
      <c r="CA153" s="739"/>
      <c r="CB153" s="739"/>
      <c r="CC153" s="739"/>
      <c r="CD153" s="739"/>
      <c r="CE153" s="739"/>
      <c r="CF153" s="739"/>
      <c r="CG153" s="739"/>
      <c r="CH153" s="739"/>
      <c r="CI153" s="664">
        <v>0.53125</v>
      </c>
      <c r="CJ153" s="166" t="str">
        <f t="shared" ref="CJ153:CJ154" si="715">LEFT(CM153,2)</f>
        <v/>
      </c>
      <c r="CK153" s="166" t="str">
        <f t="shared" ref="CK153:CK154" si="716">MID(CM153,3,2)</f>
        <v/>
      </c>
      <c r="CL153" s="166" t="str">
        <f t="shared" ref="CL153:CL154" si="717">RIGHT(CM153,2)</f>
        <v/>
      </c>
      <c r="CM153" s="746"/>
      <c r="CN153" s="771" t="s">
        <v>2918</v>
      </c>
      <c r="CO153" s="688" t="str">
        <f t="shared" ref="CO153:CO154" si="718">LEFT(CR153,2)</f>
        <v/>
      </c>
      <c r="CP153" s="688" t="str">
        <f t="shared" ref="CP153:CP154" si="719">MID(CR153,3,2)</f>
        <v/>
      </c>
      <c r="CQ153" s="688" t="str">
        <f t="shared" ref="CQ153:CQ154" si="720">RIGHT(CR153,2)</f>
        <v/>
      </c>
      <c r="CR153" s="747"/>
      <c r="CS153" s="771" t="s">
        <v>2920</v>
      </c>
      <c r="CT153" s="668">
        <f t="shared" ref="CT153:CT154" si="721">CN153-CI153</f>
        <v>6.6423611111111058E-2</v>
      </c>
      <c r="CU153" s="748">
        <f t="shared" ref="CU153:CU154" si="722">CS153-CN153</f>
        <v>2.6967592592592737E-3</v>
      </c>
      <c r="CV153" s="668">
        <f t="shared" ref="CV153:CV154" si="723">CS153-CN153+CT153</f>
        <v>6.9120370370370332E-2</v>
      </c>
      <c r="CW153" s="52">
        <f t="shared" ref="CW153:CW154" si="724">$CI$3/(MINUTE(CT153)/60+HOUR(CT153)+SECOND(CT153)/3600)</f>
        <v>12.545739675901725</v>
      </c>
      <c r="CX153" s="52">
        <f t="shared" ref="CX153:CX154" si="725">$CI$3/(MINUTE(CV153)/60+HOUR(CV153)+SECOND(CV153)/3600)</f>
        <v>12.056262558606832</v>
      </c>
      <c r="CY153" s="120"/>
      <c r="CZ153" s="121">
        <f>$DC$152/(MINUTE(DC153)/60+HOUR(DC153)+SECOND(DC153)/3600)</f>
        <v>12.056262558606832</v>
      </c>
      <c r="DA153" s="171"/>
      <c r="DB153" s="61">
        <f t="shared" ref="DB153:DB154" si="726">R153+AH153+AX153+BN153+CD153+CT153</f>
        <v>6.6423611111111058E-2</v>
      </c>
      <c r="DC153" s="61">
        <f t="shared" ref="DC153:DC154" si="727">T153+AJ153+AZ153+BP153+CF153+CV153</f>
        <v>6.9120370370370332E-2</v>
      </c>
      <c r="DD153" s="6"/>
      <c r="DE153" s="123">
        <v>20</v>
      </c>
      <c r="DF153" s="129">
        <f t="shared" ref="DF153:DG154" si="728">MINUTE(DB153)/60+HOUR(DB153)+SECOND(DB153)/3600</f>
        <v>1.5941666666666667</v>
      </c>
      <c r="DG153" s="129">
        <f t="shared" si="728"/>
        <v>1.6588888888888889</v>
      </c>
      <c r="DH153" s="130">
        <v>200</v>
      </c>
      <c r="DI153" s="16">
        <f>-(SECOND(CS153-$CS$153)/60+MINUTE(CS153-$CS$153)+HOUR(CS153-$CS$153)*60)</f>
        <v>0</v>
      </c>
      <c r="DJ153" s="65">
        <f t="shared" si="705"/>
        <v>220</v>
      </c>
      <c r="DK153" s="65">
        <f>IF(BX153&gt;$DE$144,0,DJ153)</f>
        <v>220</v>
      </c>
      <c r="DL153" s="65">
        <f>IF((S153&gt;$DM$3),0,DK153)</f>
        <v>220</v>
      </c>
      <c r="DM153" s="65">
        <f>IF((AI153&gt;$DN$3),0,DK153)</f>
        <v>220</v>
      </c>
      <c r="DN153" s="65">
        <f>IF((AY153&gt;$DN$3),0,DK153)</f>
        <v>220</v>
      </c>
      <c r="DO153" s="65">
        <f>IF((BO153&gt;$DN$3),0,DK153)</f>
        <v>220</v>
      </c>
      <c r="DP153" s="65">
        <f>IF((CE153&gt;$DM$3),0,DK153)</f>
        <v>220</v>
      </c>
      <c r="DQ153" s="65">
        <f>IF((CU153&gt;$DM$3),0,DK153)</f>
        <v>220</v>
      </c>
      <c r="DR153" s="134">
        <f>DK153*DQ153/DQ153</f>
        <v>220</v>
      </c>
      <c r="DS153" s="704"/>
    </row>
    <row r="154" spans="1:123" s="705" customFormat="1">
      <c r="A154" s="212">
        <f>A153+1</f>
        <v>2</v>
      </c>
      <c r="B154" s="43">
        <v>20</v>
      </c>
      <c r="C154" s="681" t="s">
        <v>2916</v>
      </c>
      <c r="D154" s="114" t="s">
        <v>2917</v>
      </c>
      <c r="E154" s="114" t="s">
        <v>1135</v>
      </c>
      <c r="F154" s="128"/>
      <c r="G154" s="739"/>
      <c r="H154" s="739"/>
      <c r="I154" s="739"/>
      <c r="J154" s="739"/>
      <c r="K154" s="739"/>
      <c r="L154" s="739"/>
      <c r="M154" s="739"/>
      <c r="N154" s="739"/>
      <c r="O154" s="739"/>
      <c r="P154" s="739"/>
      <c r="Q154" s="739"/>
      <c r="R154" s="739"/>
      <c r="S154" s="739"/>
      <c r="T154" s="739"/>
      <c r="U154" s="739"/>
      <c r="V154" s="739"/>
      <c r="W154" s="739"/>
      <c r="X154" s="739"/>
      <c r="Y154" s="739"/>
      <c r="Z154" s="739"/>
      <c r="AA154" s="739"/>
      <c r="AB154" s="739"/>
      <c r="AC154" s="739"/>
      <c r="AD154" s="739"/>
      <c r="AE154" s="739"/>
      <c r="AF154" s="739"/>
      <c r="AG154" s="739"/>
      <c r="AH154" s="739"/>
      <c r="AI154" s="739"/>
      <c r="AJ154" s="739"/>
      <c r="AK154" s="739"/>
      <c r="AL154" s="739"/>
      <c r="AM154" s="739"/>
      <c r="AN154" s="739"/>
      <c r="AO154" s="739"/>
      <c r="AP154" s="739"/>
      <c r="AQ154" s="739"/>
      <c r="AR154" s="739"/>
      <c r="AS154" s="739"/>
      <c r="AT154" s="739"/>
      <c r="AU154" s="739"/>
      <c r="AV154" s="739"/>
      <c r="AW154" s="739"/>
      <c r="AX154" s="739"/>
      <c r="AY154" s="739"/>
      <c r="AZ154" s="739"/>
      <c r="BA154" s="739"/>
      <c r="BB154" s="739"/>
      <c r="BC154" s="739"/>
      <c r="BD154" s="739"/>
      <c r="BE154" s="739"/>
      <c r="BF154" s="739"/>
      <c r="BG154" s="739"/>
      <c r="BH154" s="739"/>
      <c r="BI154" s="739"/>
      <c r="BJ154" s="739"/>
      <c r="BK154" s="739"/>
      <c r="BL154" s="740"/>
      <c r="BM154" s="739"/>
      <c r="BN154" s="739"/>
      <c r="BO154" s="739"/>
      <c r="BP154" s="739"/>
      <c r="BQ154" s="739"/>
      <c r="BR154" s="739"/>
      <c r="BS154" s="739"/>
      <c r="BT154" s="739"/>
      <c r="BU154" s="739"/>
      <c r="BV154" s="739"/>
      <c r="BW154" s="739"/>
      <c r="BX154" s="739"/>
      <c r="BY154" s="739"/>
      <c r="BZ154" s="739"/>
      <c r="CA154" s="739"/>
      <c r="CB154" s="739"/>
      <c r="CC154" s="739"/>
      <c r="CD154" s="739"/>
      <c r="CE154" s="739"/>
      <c r="CF154" s="739"/>
      <c r="CG154" s="739"/>
      <c r="CH154" s="739"/>
      <c r="CI154" s="664">
        <v>0.53125</v>
      </c>
      <c r="CJ154" s="47" t="str">
        <f t="shared" si="715"/>
        <v/>
      </c>
      <c r="CK154" s="47" t="str">
        <f t="shared" si="716"/>
        <v/>
      </c>
      <c r="CL154" s="47" t="str">
        <f t="shared" si="717"/>
        <v/>
      </c>
      <c r="CM154" s="701"/>
      <c r="CN154" s="771" t="s">
        <v>2919</v>
      </c>
      <c r="CO154" s="687" t="str">
        <f t="shared" si="718"/>
        <v/>
      </c>
      <c r="CP154" s="687" t="str">
        <f t="shared" si="719"/>
        <v/>
      </c>
      <c r="CQ154" s="687" t="str">
        <f t="shared" si="720"/>
        <v/>
      </c>
      <c r="CR154" s="741"/>
      <c r="CS154" s="771" t="s">
        <v>2668</v>
      </c>
      <c r="CT154" s="665">
        <f t="shared" si="721"/>
        <v>6.6435185185185208E-2</v>
      </c>
      <c r="CU154" s="723">
        <f t="shared" si="722"/>
        <v>4.6296296296296502E-3</v>
      </c>
      <c r="CV154" s="665">
        <f t="shared" si="723"/>
        <v>7.1064814814814858E-2</v>
      </c>
      <c r="CW154" s="52">
        <f t="shared" si="724"/>
        <v>12.543554006968641</v>
      </c>
      <c r="CX154" s="52">
        <f t="shared" si="725"/>
        <v>11.726384364820847</v>
      </c>
      <c r="CY154" s="58"/>
      <c r="CZ154" s="59">
        <f>$DC$152/(MINUTE(DC154)/60+HOUR(DC154)+SECOND(DC154)/3600)</f>
        <v>11.726384364820847</v>
      </c>
      <c r="DA154" s="60"/>
      <c r="DB154" s="61">
        <f t="shared" si="726"/>
        <v>6.6435185185185208E-2</v>
      </c>
      <c r="DC154" s="61">
        <f t="shared" si="727"/>
        <v>7.1064814814814858E-2</v>
      </c>
      <c r="DD154" s="6"/>
      <c r="DE154" s="123">
        <v>20</v>
      </c>
      <c r="DF154" s="64">
        <f t="shared" si="728"/>
        <v>1.5944444444444446</v>
      </c>
      <c r="DG154" s="64">
        <f t="shared" si="728"/>
        <v>1.7055555555555555</v>
      </c>
      <c r="DH154" s="16">
        <f>DH153-5</f>
        <v>195</v>
      </c>
      <c r="DI154" s="16">
        <f>-(SECOND(CS154-$CS$153)/60+MINUTE(CS154-$CS$153)+HOUR(CS154-$CS$153)*60)</f>
        <v>-2.8</v>
      </c>
      <c r="DJ154" s="65">
        <f>IF((DE154+DH154+DI154)&lt;DE154,DE154,DE154+DH154+DI154)</f>
        <v>212.2</v>
      </c>
      <c r="DK154" s="65">
        <f>IF(BX154&gt;$DE$144,0,DJ154)</f>
        <v>212.2</v>
      </c>
      <c r="DL154" s="65">
        <f>IF((S154&gt;$DM$3),0,DK154)</f>
        <v>212.2</v>
      </c>
      <c r="DM154" s="65">
        <f>IF((AI154&gt;$DN$3),0,DK154)</f>
        <v>212.2</v>
      </c>
      <c r="DN154" s="65">
        <f>IF((AY154&gt;$DN$3),0,DK154)</f>
        <v>212.2</v>
      </c>
      <c r="DO154" s="65">
        <f>IF((BO154&gt;$DN$3),0,DK154)</f>
        <v>212.2</v>
      </c>
      <c r="DP154" s="65">
        <f>IF((CE154&gt;$DM$3),0,DK154)</f>
        <v>212.2</v>
      </c>
      <c r="DQ154" s="65">
        <f>IF((CU154&gt;$DM$3),0,DK154)</f>
        <v>212.2</v>
      </c>
      <c r="DR154" s="134">
        <f>DK154*DQ154/DQ154</f>
        <v>212.2</v>
      </c>
      <c r="DS154" s="704"/>
    </row>
    <row r="155" spans="1:123" s="705" customFormat="1">
      <c r="A155" s="829"/>
      <c r="B155" s="830"/>
      <c r="C155" s="831"/>
      <c r="D155" s="832"/>
      <c r="E155" s="832"/>
      <c r="F155" s="833"/>
      <c r="G155" s="739"/>
      <c r="H155" s="739"/>
      <c r="I155" s="739"/>
      <c r="J155" s="739"/>
      <c r="K155" s="739"/>
      <c r="L155" s="739"/>
      <c r="M155" s="739"/>
      <c r="N155" s="739"/>
      <c r="O155" s="739"/>
      <c r="P155" s="739"/>
      <c r="Q155" s="739"/>
      <c r="R155" s="739"/>
      <c r="S155" s="739"/>
      <c r="T155" s="739"/>
      <c r="U155" s="739"/>
      <c r="V155" s="739"/>
      <c r="W155" s="739"/>
      <c r="X155" s="739"/>
      <c r="Y155" s="739"/>
      <c r="Z155" s="739"/>
      <c r="AA155" s="739"/>
      <c r="AB155" s="739"/>
      <c r="AC155" s="739"/>
      <c r="AD155" s="739"/>
      <c r="AE155" s="739"/>
      <c r="AF155" s="739"/>
      <c r="AG155" s="739"/>
      <c r="AH155" s="739"/>
      <c r="AI155" s="739"/>
      <c r="AJ155" s="739"/>
      <c r="AK155" s="739"/>
      <c r="AL155" s="739"/>
      <c r="AM155" s="739"/>
      <c r="AN155" s="739"/>
      <c r="AO155" s="739"/>
      <c r="AP155" s="739"/>
      <c r="AQ155" s="739"/>
      <c r="AR155" s="739"/>
      <c r="AS155" s="739"/>
      <c r="AT155" s="739"/>
      <c r="AU155" s="739"/>
      <c r="AV155" s="739"/>
      <c r="AW155" s="739"/>
      <c r="AX155" s="739"/>
      <c r="AY155" s="739"/>
      <c r="AZ155" s="739"/>
      <c r="BA155" s="739"/>
      <c r="BB155" s="739"/>
      <c r="BC155" s="739"/>
      <c r="BD155" s="739"/>
      <c r="BE155" s="739"/>
      <c r="BF155" s="739"/>
      <c r="BG155" s="739"/>
      <c r="BH155" s="739"/>
      <c r="BI155" s="739"/>
      <c r="BJ155" s="739"/>
      <c r="BK155" s="739"/>
      <c r="BL155" s="740"/>
      <c r="BM155" s="739"/>
      <c r="BN155" s="739"/>
      <c r="BO155" s="739"/>
      <c r="BP155" s="739"/>
      <c r="BQ155" s="739"/>
      <c r="BR155" s="739"/>
      <c r="BS155" s="739"/>
      <c r="BT155" s="739"/>
      <c r="BU155" s="739"/>
      <c r="BV155" s="739"/>
      <c r="BW155" s="739"/>
      <c r="BX155" s="739"/>
      <c r="BY155" s="739"/>
      <c r="BZ155" s="739"/>
      <c r="CA155" s="739"/>
      <c r="CB155" s="739"/>
      <c r="CC155" s="739"/>
      <c r="CD155" s="739"/>
      <c r="CE155" s="739"/>
      <c r="CF155" s="739"/>
      <c r="CG155" s="739"/>
      <c r="CH155" s="739"/>
      <c r="CI155" s="601"/>
      <c r="CJ155" s="602"/>
      <c r="CK155" s="602"/>
      <c r="CL155" s="602"/>
      <c r="CM155" s="764"/>
      <c r="CN155" s="771"/>
      <c r="CO155" s="834"/>
      <c r="CP155" s="834"/>
      <c r="CQ155" s="834"/>
      <c r="CR155" s="835"/>
      <c r="CS155" s="771"/>
      <c r="CT155" s="755"/>
      <c r="CU155" s="836"/>
      <c r="CV155" s="755"/>
      <c r="CW155" s="607"/>
      <c r="CX155" s="607"/>
      <c r="CY155" s="610"/>
      <c r="CZ155" s="611"/>
      <c r="DA155" s="143"/>
      <c r="DB155" s="613"/>
      <c r="DC155" s="613"/>
      <c r="DD155" s="325"/>
      <c r="DE155" s="837"/>
      <c r="DF155" s="838"/>
      <c r="DG155" s="838"/>
      <c r="DH155" s="758"/>
      <c r="DI155" s="758"/>
      <c r="DJ155" s="839"/>
      <c r="DK155" s="839"/>
      <c r="DL155" s="839"/>
      <c r="DM155" s="839"/>
      <c r="DN155" s="839"/>
      <c r="DO155" s="839"/>
      <c r="DP155" s="839"/>
      <c r="DQ155" s="839"/>
      <c r="DR155" s="840"/>
      <c r="DS155" s="704"/>
    </row>
    <row r="156" spans="1:123">
      <c r="A156" s="887" t="s">
        <v>76</v>
      </c>
      <c r="B156" s="888"/>
      <c r="C156" s="141">
        <f>A154+A151+A143+A109+A103+A89+A78+A68+A46+A29+A13</f>
        <v>137</v>
      </c>
      <c r="D156" s="142"/>
      <c r="E156" s="143"/>
      <c r="F156" s="143"/>
      <c r="G156" s="739"/>
      <c r="H156" s="739"/>
      <c r="I156" s="739"/>
      <c r="J156" s="739"/>
      <c r="K156" s="739"/>
      <c r="L156" s="739"/>
      <c r="M156" s="739"/>
      <c r="N156" s="739"/>
      <c r="O156" s="739"/>
      <c r="P156" s="739"/>
      <c r="Q156" s="739"/>
      <c r="R156" s="739"/>
      <c r="S156" s="739"/>
      <c r="T156" s="739"/>
      <c r="U156" s="739"/>
      <c r="V156" s="739"/>
      <c r="W156" s="739"/>
      <c r="X156" s="739"/>
      <c r="Y156" s="739"/>
      <c r="Z156" s="739"/>
      <c r="AA156" s="739"/>
      <c r="AB156" s="739"/>
      <c r="AC156" s="739"/>
      <c r="AD156" s="739"/>
      <c r="AE156" s="739"/>
      <c r="AF156" s="739"/>
      <c r="AG156" s="739"/>
      <c r="AH156" s="739"/>
      <c r="AI156" s="739"/>
      <c r="AJ156" s="739"/>
      <c r="AK156" s="739"/>
      <c r="AL156" s="739"/>
      <c r="AM156" s="739"/>
      <c r="AN156" s="739"/>
      <c r="AO156" s="739"/>
      <c r="AP156" s="739"/>
      <c r="AQ156" s="739"/>
      <c r="AR156" s="739"/>
      <c r="AS156" s="739"/>
      <c r="AT156" s="739"/>
      <c r="AU156" s="739"/>
      <c r="AV156" s="739"/>
      <c r="AW156" s="739"/>
      <c r="AX156" s="739"/>
      <c r="AY156" s="739"/>
      <c r="AZ156" s="739"/>
      <c r="BA156" s="739"/>
      <c r="BB156" s="739"/>
      <c r="BC156" s="146"/>
      <c r="BD156" s="146"/>
      <c r="BE156" s="146"/>
      <c r="BF156" s="146"/>
      <c r="BG156" s="147"/>
      <c r="BH156" s="147"/>
      <c r="BI156" s="147"/>
      <c r="BJ156" s="147"/>
      <c r="BK156" s="147"/>
      <c r="BL156" s="314"/>
      <c r="BM156" s="147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7"/>
      <c r="BX156" s="147"/>
      <c r="BY156" s="147"/>
      <c r="BZ156" s="147"/>
      <c r="CA156" s="147"/>
      <c r="CB156" s="147"/>
      <c r="CC156" s="147"/>
      <c r="CD156" s="146"/>
      <c r="CE156" s="146"/>
      <c r="CF156" s="146"/>
      <c r="CG156" s="146"/>
      <c r="CH156" s="146"/>
      <c r="CI156" s="146"/>
      <c r="CJ156" s="146"/>
      <c r="CK156" s="146"/>
      <c r="CL156" s="146"/>
      <c r="CM156" s="147"/>
      <c r="CN156" s="149"/>
      <c r="CO156" s="149"/>
      <c r="CP156" s="149"/>
      <c r="CQ156" s="149"/>
      <c r="CR156" s="147"/>
      <c r="CS156" s="149"/>
      <c r="CT156" s="146"/>
      <c r="CU156" s="146"/>
      <c r="CV156" s="146"/>
      <c r="CW156" s="146"/>
      <c r="CX156" s="146"/>
      <c r="CY156" s="146"/>
      <c r="CZ156" s="404"/>
      <c r="DA156" s="146"/>
      <c r="DB156" s="150"/>
      <c r="DC156" s="150"/>
      <c r="DD156" s="682"/>
      <c r="DE156" s="682"/>
      <c r="DF156" s="682"/>
      <c r="DG156" s="682"/>
      <c r="DH156" s="682"/>
      <c r="DI156" s="682"/>
      <c r="DJ156" s="151"/>
      <c r="DK156" s="682"/>
      <c r="DL156" s="682"/>
      <c r="DM156" s="682"/>
      <c r="DN156" s="682"/>
      <c r="DO156" s="682"/>
      <c r="DP156" s="682"/>
      <c r="DQ156" s="682"/>
      <c r="DR156" s="682"/>
    </row>
    <row r="157" spans="1:123">
      <c r="A157" s="887" t="s">
        <v>77</v>
      </c>
      <c r="B157" s="888"/>
      <c r="C157" s="152">
        <f>A154+A151+A141+A108+A101+A87+A76+A65+A41+A26+A11</f>
        <v>115</v>
      </c>
      <c r="D157" s="142"/>
      <c r="E157" s="143"/>
      <c r="F157" s="143"/>
      <c r="G157" s="739"/>
      <c r="H157" s="739"/>
      <c r="I157" s="739"/>
      <c r="J157" s="739"/>
      <c r="K157" s="739"/>
      <c r="L157" s="739"/>
      <c r="M157" s="739"/>
      <c r="N157" s="739"/>
      <c r="O157" s="739"/>
      <c r="P157" s="739"/>
      <c r="Q157" s="739"/>
      <c r="R157" s="739"/>
      <c r="S157" s="739"/>
      <c r="T157" s="739"/>
      <c r="U157" s="739"/>
      <c r="V157" s="739"/>
      <c r="W157" s="739"/>
      <c r="X157" s="739"/>
      <c r="Y157" s="739"/>
      <c r="Z157" s="739"/>
      <c r="AA157" s="739"/>
      <c r="AB157" s="739"/>
      <c r="AC157" s="739"/>
      <c r="AD157" s="739"/>
      <c r="AE157" s="739"/>
      <c r="AF157" s="739"/>
      <c r="AG157" s="739"/>
      <c r="AH157" s="739"/>
      <c r="AI157" s="739"/>
      <c r="AJ157" s="739"/>
      <c r="AK157" s="739"/>
      <c r="AL157" s="739"/>
      <c r="AM157" s="739"/>
      <c r="AN157" s="739"/>
      <c r="AO157" s="739"/>
      <c r="AP157" s="739"/>
      <c r="AQ157" s="739"/>
      <c r="AR157" s="739"/>
      <c r="AS157" s="739"/>
      <c r="AT157" s="739"/>
      <c r="AU157" s="739"/>
      <c r="AV157" s="739"/>
      <c r="AW157" s="739"/>
      <c r="AX157" s="739"/>
      <c r="AY157" s="739"/>
      <c r="AZ157" s="739"/>
      <c r="BA157" s="739"/>
      <c r="BB157" s="739"/>
      <c r="BC157" s="146"/>
      <c r="BD157" s="146"/>
      <c r="BE157" s="146"/>
      <c r="BF157" s="146"/>
      <c r="BG157" s="147"/>
      <c r="BH157" s="147"/>
      <c r="BI157" s="147"/>
      <c r="BJ157" s="147"/>
      <c r="BK157" s="147"/>
      <c r="BL157" s="314"/>
      <c r="BM157" s="147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7"/>
      <c r="BX157" s="147"/>
      <c r="BY157" s="147"/>
      <c r="BZ157" s="147"/>
      <c r="CA157" s="147"/>
      <c r="CB157" s="147"/>
      <c r="CC157" s="147"/>
      <c r="CD157" s="146"/>
      <c r="CE157" s="146"/>
      <c r="CF157" s="146"/>
      <c r="CG157" s="146"/>
      <c r="CH157" s="146"/>
      <c r="CI157" s="146"/>
      <c r="CJ157" s="146"/>
      <c r="CK157" s="146"/>
      <c r="CL157" s="146"/>
      <c r="CM157" s="147"/>
      <c r="CN157" s="149"/>
      <c r="CO157" s="149"/>
      <c r="CP157" s="149"/>
      <c r="CQ157" s="149"/>
      <c r="CR157" s="147"/>
      <c r="CS157" s="149"/>
      <c r="CT157" s="146"/>
      <c r="CU157" s="146"/>
      <c r="CV157" s="146"/>
      <c r="CW157" s="146"/>
      <c r="CX157" s="146"/>
      <c r="CY157" s="146"/>
      <c r="CZ157" s="404"/>
      <c r="DA157" s="146"/>
      <c r="DB157" s="150"/>
      <c r="DC157" s="150"/>
      <c r="DD157" s="682"/>
      <c r="DE157" s="682"/>
      <c r="DF157" s="682"/>
      <c r="DG157" s="682"/>
      <c r="DH157" s="682"/>
      <c r="DI157" s="682"/>
      <c r="DJ157" s="151"/>
      <c r="DK157" s="682"/>
      <c r="DL157" s="682"/>
      <c r="DM157" s="682"/>
      <c r="DN157" s="682"/>
      <c r="DO157" s="682"/>
      <c r="DP157" s="682"/>
      <c r="DQ157" s="682"/>
      <c r="DR157" s="682"/>
    </row>
    <row r="158" spans="1:123" ht="12" thickBot="1">
      <c r="A158" s="889" t="s">
        <v>78</v>
      </c>
      <c r="B158" s="890"/>
      <c r="C158" s="153">
        <f>100%-C157/C156</f>
        <v>0.16058394160583944</v>
      </c>
      <c r="D158" s="154"/>
      <c r="E158" s="143"/>
      <c r="F158" s="143"/>
      <c r="G158" s="144"/>
      <c r="H158" s="144"/>
      <c r="I158" s="144"/>
      <c r="J158" s="144"/>
      <c r="K158" s="145"/>
      <c r="L158" s="145"/>
      <c r="M158" s="145"/>
      <c r="N158" s="145"/>
      <c r="O158" s="145"/>
      <c r="P158" s="145"/>
      <c r="Q158" s="145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7"/>
      <c r="AB158" s="147"/>
      <c r="AC158" s="147"/>
      <c r="AD158" s="147"/>
      <c r="AE158" s="147"/>
      <c r="AF158" s="147"/>
      <c r="AG158" s="147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7"/>
      <c r="AR158" s="147"/>
      <c r="AS158" s="147"/>
      <c r="AT158" s="147"/>
      <c r="AU158" s="147"/>
      <c r="AV158" s="147"/>
      <c r="AW158" s="147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7"/>
      <c r="BH158" s="147"/>
      <c r="BI158" s="147"/>
      <c r="BJ158" s="147"/>
      <c r="BK158" s="147"/>
      <c r="BL158" s="314"/>
      <c r="BM158" s="147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7"/>
      <c r="BX158" s="147"/>
      <c r="BY158" s="147"/>
      <c r="BZ158" s="147"/>
      <c r="CA158" s="147"/>
      <c r="CB158" s="147"/>
      <c r="CC158" s="147"/>
      <c r="CD158" s="146"/>
      <c r="CE158" s="146"/>
      <c r="CF158" s="146"/>
      <c r="CG158" s="146"/>
      <c r="CH158" s="146"/>
      <c r="CI158" s="146"/>
      <c r="CJ158" s="146"/>
      <c r="CK158" s="146"/>
      <c r="CL158" s="146"/>
      <c r="CM158" s="147"/>
      <c r="CN158" s="149"/>
      <c r="CO158" s="149"/>
      <c r="CP158" s="149"/>
      <c r="CQ158" s="149"/>
      <c r="CR158" s="147"/>
      <c r="CS158" s="149"/>
      <c r="CT158" s="146"/>
      <c r="CU158" s="146"/>
      <c r="CV158" s="146"/>
      <c r="CW158" s="146"/>
      <c r="CX158" s="146"/>
      <c r="CY158" s="146"/>
      <c r="CZ158" s="404"/>
      <c r="DA158" s="146"/>
      <c r="DB158" s="150"/>
      <c r="DC158" s="150"/>
      <c r="DD158" s="682"/>
      <c r="DE158" s="682"/>
      <c r="DF158" s="682"/>
      <c r="DG158" s="682"/>
      <c r="DH158" s="682"/>
      <c r="DI158" s="682"/>
      <c r="DJ158" s="151"/>
      <c r="DK158" s="682"/>
      <c r="DL158" s="682"/>
      <c r="DM158" s="682"/>
      <c r="DN158" s="682"/>
      <c r="DO158" s="682"/>
      <c r="DP158" s="682"/>
      <c r="DQ158" s="682"/>
      <c r="DR158" s="682"/>
      <c r="DS158" s="749"/>
    </row>
    <row r="159" spans="1:123" ht="12" thickBot="1">
      <c r="B159" s="750"/>
      <c r="CZ159" s="757"/>
    </row>
    <row r="160" spans="1:123">
      <c r="A160" s="914" t="s">
        <v>79</v>
      </c>
      <c r="B160" s="915"/>
      <c r="C160" s="915"/>
      <c r="D160" s="916"/>
      <c r="E160" s="759"/>
      <c r="F160" s="760"/>
      <c r="CZ160" s="757"/>
    </row>
    <row r="161" spans="1:123">
      <c r="A161" s="911" t="s">
        <v>87</v>
      </c>
      <c r="B161" s="912"/>
      <c r="C161" s="912"/>
      <c r="D161" s="913"/>
      <c r="E161" s="761"/>
      <c r="F161" s="762"/>
      <c r="CZ161" s="757"/>
    </row>
    <row r="162" spans="1:123">
      <c r="A162" s="911" t="s">
        <v>80</v>
      </c>
      <c r="B162" s="912"/>
      <c r="C162" s="912"/>
      <c r="D162" s="913"/>
      <c r="E162" s="761"/>
      <c r="F162" s="762"/>
      <c r="CZ162" s="757"/>
    </row>
    <row r="163" spans="1:123">
      <c r="A163" s="911" t="s">
        <v>88</v>
      </c>
      <c r="B163" s="912"/>
      <c r="C163" s="912"/>
      <c r="D163" s="913"/>
      <c r="E163" s="761"/>
      <c r="F163" s="762"/>
      <c r="CZ163" s="757"/>
    </row>
    <row r="164" spans="1:123">
      <c r="A164" s="911" t="s">
        <v>89</v>
      </c>
      <c r="B164" s="912"/>
      <c r="C164" s="912"/>
      <c r="D164" s="913"/>
      <c r="E164" s="761"/>
      <c r="F164" s="762"/>
      <c r="CZ164" s="757"/>
    </row>
    <row r="165" spans="1:123">
      <c r="CZ165" s="757"/>
    </row>
    <row r="166" spans="1:123">
      <c r="CZ166" s="757"/>
    </row>
    <row r="167" spans="1:123">
      <c r="A167" s="132" t="s">
        <v>7</v>
      </c>
      <c r="B167" s="132">
        <v>40</v>
      </c>
      <c r="C167" s="552" t="s">
        <v>1154</v>
      </c>
      <c r="D167" s="439"/>
      <c r="E167" s="439"/>
      <c r="F167" s="440"/>
      <c r="G167" s="735"/>
      <c r="H167" s="735"/>
      <c r="I167" s="735"/>
      <c r="J167" s="735"/>
      <c r="K167" s="735"/>
      <c r="L167" s="735"/>
      <c r="M167" s="735"/>
      <c r="N167" s="735"/>
      <c r="O167" s="735"/>
      <c r="P167" s="735"/>
      <c r="Q167" s="735"/>
      <c r="R167" s="735"/>
      <c r="S167" s="735"/>
      <c r="T167" s="735"/>
      <c r="U167" s="735"/>
      <c r="V167" s="735"/>
      <c r="W167" s="735"/>
      <c r="X167" s="735"/>
      <c r="Y167" s="735"/>
      <c r="Z167" s="735"/>
      <c r="AA167" s="735"/>
      <c r="AB167" s="735"/>
      <c r="AC167" s="735"/>
      <c r="AD167" s="735"/>
      <c r="AE167" s="735"/>
      <c r="AF167" s="735"/>
      <c r="AG167" s="735"/>
      <c r="AH167" s="735"/>
      <c r="AI167" s="735"/>
      <c r="AJ167" s="735"/>
      <c r="AK167" s="735"/>
      <c r="AL167" s="735"/>
      <c r="AM167" s="735"/>
      <c r="AN167" s="735"/>
      <c r="AO167" s="735"/>
      <c r="AP167" s="735"/>
      <c r="AQ167" s="735"/>
      <c r="AR167" s="735"/>
      <c r="AS167" s="735"/>
      <c r="AT167" s="735"/>
      <c r="AU167" s="735"/>
      <c r="AV167" s="735"/>
      <c r="AW167" s="735"/>
      <c r="AX167" s="735"/>
      <c r="AY167" s="735"/>
      <c r="AZ167" s="735"/>
      <c r="BA167" s="735"/>
      <c r="BB167" s="735"/>
      <c r="BC167" s="735"/>
      <c r="BD167" s="735"/>
      <c r="BE167" s="735"/>
      <c r="BF167" s="735"/>
      <c r="BG167" s="735"/>
      <c r="BH167" s="735"/>
      <c r="BI167" s="735"/>
      <c r="BJ167" s="735"/>
      <c r="BK167" s="735"/>
      <c r="BL167" s="736"/>
      <c r="BM167" s="735"/>
      <c r="BN167" s="735"/>
      <c r="BO167" s="735"/>
      <c r="BP167" s="735"/>
      <c r="BQ167" s="735"/>
      <c r="BR167" s="735"/>
      <c r="BS167" s="735"/>
      <c r="BT167" s="735"/>
      <c r="BU167" s="735"/>
      <c r="BV167" s="735"/>
      <c r="BW167" s="735"/>
      <c r="BX167" s="735"/>
      <c r="BY167" s="735"/>
      <c r="BZ167" s="735"/>
      <c r="CA167" s="735"/>
      <c r="CB167" s="735"/>
      <c r="CC167" s="735"/>
      <c r="CD167" s="735"/>
      <c r="CE167" s="735"/>
      <c r="CF167" s="735"/>
      <c r="CG167" s="735"/>
      <c r="CH167" s="735"/>
      <c r="CI167" s="735"/>
      <c r="CJ167" s="735"/>
      <c r="CK167" s="735"/>
      <c r="CL167" s="735"/>
      <c r="CM167" s="735"/>
      <c r="CN167" s="735"/>
      <c r="CO167" s="735"/>
      <c r="CP167" s="735"/>
      <c r="CQ167" s="735"/>
      <c r="CR167" s="735"/>
      <c r="CS167" s="735"/>
      <c r="CT167" s="735"/>
      <c r="CU167" s="735"/>
      <c r="CV167" s="735"/>
      <c r="CW167" s="735"/>
      <c r="CX167" s="735"/>
      <c r="CY167" s="735"/>
      <c r="CZ167" s="742"/>
      <c r="DA167" s="735"/>
      <c r="DB167" s="735"/>
      <c r="DC167" s="132">
        <v>34</v>
      </c>
      <c r="DD167" s="735"/>
      <c r="DE167" s="133" t="s">
        <v>83</v>
      </c>
    </row>
    <row r="168" spans="1:123" s="705" customFormat="1">
      <c r="A168" s="212">
        <v>1</v>
      </c>
      <c r="B168" s="80">
        <f t="shared" ref="B168:B172" si="729">B167</f>
        <v>40</v>
      </c>
      <c r="C168" s="768">
        <v>42</v>
      </c>
      <c r="D168" s="767" t="s">
        <v>1062</v>
      </c>
      <c r="E168" s="767" t="s">
        <v>2921</v>
      </c>
      <c r="F168" s="128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  <c r="AV168" s="135"/>
      <c r="AW168" s="135"/>
      <c r="AX168" s="135"/>
      <c r="AY168" s="135"/>
      <c r="AZ168" s="135"/>
      <c r="BA168" s="135"/>
      <c r="BB168" s="135"/>
      <c r="BC168" s="135"/>
      <c r="BD168" s="135"/>
      <c r="BE168" s="135"/>
      <c r="BF168" s="135"/>
      <c r="BG168" s="135"/>
      <c r="BH168" s="135"/>
      <c r="BI168" s="135"/>
      <c r="BJ168" s="135"/>
      <c r="BK168" s="135"/>
      <c r="BL168" s="311"/>
      <c r="BM168" s="135"/>
      <c r="BN168" s="135"/>
      <c r="BO168" s="135"/>
      <c r="BP168" s="135"/>
      <c r="BQ168" s="135"/>
      <c r="BR168" s="135"/>
      <c r="BS168" s="136">
        <v>0.52083333333333337</v>
      </c>
      <c r="BT168" s="47" t="str">
        <f t="shared" ref="BT168:BT171" si="730">LEFT(BW168,2)</f>
        <v/>
      </c>
      <c r="BU168" s="47" t="str">
        <f t="shared" ref="BU168:BU171" si="731">MID(BW168,3,2)</f>
        <v/>
      </c>
      <c r="BV168" s="47" t="str">
        <f t="shared" ref="BV168:BV171" si="732">RIGHT(BW168,2)</f>
        <v/>
      </c>
      <c r="BW168" s="701"/>
      <c r="BX168" s="792">
        <v>0.5611342592592593</v>
      </c>
      <c r="BY168" s="778" t="str">
        <f t="shared" ref="BY168:BY171" si="733">LEFT(CB168,2)</f>
        <v/>
      </c>
      <c r="BZ168" s="778" t="str">
        <f t="shared" ref="BZ168:BZ171" si="734">MID(CB168,3,2)</f>
        <v/>
      </c>
      <c r="CA168" s="778" t="str">
        <f t="shared" ref="CA168:CA171" si="735">RIGHT(CB168,2)</f>
        <v/>
      </c>
      <c r="CB168" s="741"/>
      <c r="CC168" s="792">
        <v>0.56380787037037039</v>
      </c>
      <c r="CD168" s="107">
        <f t="shared" ref="CD168:CD171" si="736">BX168-BS168</f>
        <v>4.0300925925925934E-2</v>
      </c>
      <c r="CE168" s="763">
        <f t="shared" ref="CE168:CE171" si="737">CC168-BX168</f>
        <v>2.673611111111085E-3</v>
      </c>
      <c r="CF168" s="107">
        <f t="shared" ref="CF168:CF171" si="738">CC168-BX168+CD168</f>
        <v>4.2974537037037019E-2</v>
      </c>
      <c r="CG168" s="52">
        <f>$BS$3/(MINUTE(CD168)/60+HOUR(CD168)+SECOND(CD168)/3600)</f>
        <v>20.67777139574957</v>
      </c>
      <c r="CH168" s="52">
        <f t="shared" ref="CH168:CH172" si="739">$BS$3/(MINUTE(CF168)/60+HOUR(CF168)+SECOND(CF168)/3600)</f>
        <v>19.391327767304066</v>
      </c>
      <c r="CI168" s="108">
        <f>CC168+"0:30"</f>
        <v>0.58464120370370376</v>
      </c>
      <c r="CJ168" s="47" t="str">
        <f t="shared" ref="CJ168:CJ171" si="740">LEFT(CM168,2)</f>
        <v/>
      </c>
      <c r="CK168" s="47" t="str">
        <f t="shared" ref="CK168:CK171" si="741">MID(CM168,3,2)</f>
        <v/>
      </c>
      <c r="CL168" s="47" t="str">
        <f t="shared" ref="CL168:CL171" si="742">RIGHT(CM168,2)</f>
        <v/>
      </c>
      <c r="CM168" s="701"/>
      <c r="CN168" s="773">
        <v>0.63810185185185186</v>
      </c>
      <c r="CO168" s="687" t="str">
        <f t="shared" ref="CO168:CO171" si="743">LEFT(CR168,2)</f>
        <v/>
      </c>
      <c r="CP168" s="687" t="str">
        <f t="shared" ref="CP168:CP171" si="744">MID(CR168,3,2)</f>
        <v/>
      </c>
      <c r="CQ168" s="687" t="str">
        <f t="shared" ref="CQ168:CQ171" si="745">RIGHT(CR168,2)</f>
        <v/>
      </c>
      <c r="CR168" s="741"/>
      <c r="CS168" s="773">
        <v>0.64306712962962964</v>
      </c>
      <c r="CT168" s="107">
        <f t="shared" ref="CT168:CT171" si="746">CN168-CI168</f>
        <v>5.3460648148148104E-2</v>
      </c>
      <c r="CU168" s="763">
        <f t="shared" ref="CU168:CU171" si="747">CS168-CN168</f>
        <v>4.9652777777777768E-3</v>
      </c>
      <c r="CV168" s="107">
        <f t="shared" ref="CV168:CV171" si="748">CS168-CN168+CT168</f>
        <v>5.8425925925925881E-2</v>
      </c>
      <c r="CW168" s="52">
        <f>$CI$3/(MINUTE(CT168)/60+HOUR(CT168)+SECOND(CT168)/3600)</f>
        <v>15.587789564840877</v>
      </c>
      <c r="CX168" s="52">
        <f>$CI$3/(MINUTE(CV168)/60+HOUR(CV168)+SECOND(CV168)/3600)</f>
        <v>14.263074484944534</v>
      </c>
      <c r="CY168" s="58"/>
      <c r="CZ168" s="59">
        <f>$DC$110/(MINUTE(DC168)/60+HOUR(DC168)+SECOND(DC168)/3600)</f>
        <v>15.614655861203056</v>
      </c>
      <c r="DA168" s="420">
        <f>$DC$167/(MINUTE(DB168)/60+HOUR(DB168)+SECOND(DB168)/3600)</f>
        <v>15.109245772126897</v>
      </c>
      <c r="DB168" s="61">
        <f t="shared" ref="DB168:DB171" si="749">R168+AH168+AX168+BN168+CD168+CT168</f>
        <v>9.3761574074074039E-2</v>
      </c>
      <c r="DC168" s="61">
        <f t="shared" ref="DC168:DC171" si="750">T168+AJ168+AZ168+BP168+CF168+CV168</f>
        <v>0.1014004629629629</v>
      </c>
      <c r="DD168" s="6"/>
      <c r="DE168" s="63">
        <v>40</v>
      </c>
      <c r="DF168" s="695"/>
      <c r="DG168" s="695"/>
      <c r="DH168" s="695"/>
      <c r="DI168" s="695"/>
      <c r="DJ168" s="758"/>
      <c r="DK168" s="695"/>
      <c r="DL168" s="695"/>
      <c r="DM168" s="695"/>
      <c r="DN168" s="695"/>
      <c r="DO168" s="695"/>
      <c r="DP168" s="695"/>
      <c r="DQ168" s="695"/>
      <c r="DR168" s="695"/>
      <c r="DS168" s="696"/>
    </row>
    <row r="169" spans="1:123" s="705" customFormat="1">
      <c r="A169" s="212">
        <f>A168+1</f>
        <v>2</v>
      </c>
      <c r="B169" s="80">
        <f t="shared" si="729"/>
        <v>40</v>
      </c>
      <c r="C169" s="768" t="s">
        <v>2922</v>
      </c>
      <c r="D169" s="767" t="s">
        <v>2923</v>
      </c>
      <c r="E169" s="767" t="s">
        <v>1013</v>
      </c>
      <c r="F169" s="128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  <c r="BI169" s="135"/>
      <c r="BJ169" s="135"/>
      <c r="BK169" s="135"/>
      <c r="BL169" s="311"/>
      <c r="BM169" s="135"/>
      <c r="BN169" s="135"/>
      <c r="BO169" s="135"/>
      <c r="BP169" s="135"/>
      <c r="BQ169" s="135"/>
      <c r="BR169" s="135"/>
      <c r="BS169" s="136">
        <v>0.52083333333333337</v>
      </c>
      <c r="BT169" s="47" t="str">
        <f t="shared" si="730"/>
        <v/>
      </c>
      <c r="BU169" s="47" t="str">
        <f t="shared" si="731"/>
        <v/>
      </c>
      <c r="BV169" s="47" t="str">
        <f t="shared" si="732"/>
        <v/>
      </c>
      <c r="BW169" s="701"/>
      <c r="BX169" s="785" t="s">
        <v>2928</v>
      </c>
      <c r="BY169" s="778" t="str">
        <f t="shared" si="733"/>
        <v/>
      </c>
      <c r="BZ169" s="778" t="str">
        <f t="shared" si="734"/>
        <v/>
      </c>
      <c r="CA169" s="778" t="str">
        <f t="shared" si="735"/>
        <v/>
      </c>
      <c r="CB169" s="741"/>
      <c r="CC169" s="785" t="s">
        <v>2930</v>
      </c>
      <c r="CD169" s="107">
        <f t="shared" si="736"/>
        <v>4.0300925925925934E-2</v>
      </c>
      <c r="CE169" s="763">
        <f t="shared" si="737"/>
        <v>4.0277777777777413E-3</v>
      </c>
      <c r="CF169" s="107">
        <f t="shared" si="738"/>
        <v>4.4328703703703676E-2</v>
      </c>
      <c r="CG169" s="52">
        <f t="shared" ref="CG169:CG171" si="751">$BS$3/(MINUTE(CD169)/60+HOUR(CD169)+SECOND(CD169)/3600)</f>
        <v>20.67777139574957</v>
      </c>
      <c r="CH169" s="52">
        <f t="shared" si="739"/>
        <v>18.798955613577025</v>
      </c>
      <c r="CI169" s="108">
        <f>CC169+"0:30"</f>
        <v>0.58599537037037042</v>
      </c>
      <c r="CJ169" s="47" t="str">
        <f t="shared" si="740"/>
        <v/>
      </c>
      <c r="CK169" s="47" t="str">
        <f t="shared" si="741"/>
        <v/>
      </c>
      <c r="CL169" s="47" t="str">
        <f t="shared" si="742"/>
        <v/>
      </c>
      <c r="CM169" s="701"/>
      <c r="CN169" s="772" t="s">
        <v>2932</v>
      </c>
      <c r="CO169" s="687" t="str">
        <f t="shared" si="743"/>
        <v/>
      </c>
      <c r="CP169" s="687" t="str">
        <f t="shared" si="744"/>
        <v/>
      </c>
      <c r="CQ169" s="687" t="str">
        <f t="shared" si="745"/>
        <v/>
      </c>
      <c r="CR169" s="741"/>
      <c r="CS169" s="772" t="s">
        <v>2934</v>
      </c>
      <c r="CT169" s="107">
        <f t="shared" si="746"/>
        <v>5.4988425925925899E-2</v>
      </c>
      <c r="CU169" s="763">
        <f t="shared" si="747"/>
        <v>2.1064814814814037E-3</v>
      </c>
      <c r="CV169" s="107">
        <f t="shared" si="748"/>
        <v>5.7094907407407303E-2</v>
      </c>
      <c r="CW169" s="52">
        <f t="shared" ref="CW169:CW171" si="752">$CI$3/(MINUTE(CT169)/60+HOUR(CT169)+SECOND(CT169)/3600)</f>
        <v>15.154704272784677</v>
      </c>
      <c r="CX169" s="52">
        <f t="shared" ref="CX169:CX171" si="753">$CI$3/(MINUTE(CV169)/60+HOUR(CV169)+SECOND(CV169)/3600)</f>
        <v>14.595580782485303</v>
      </c>
      <c r="CY169" s="58"/>
      <c r="CZ169" s="59">
        <f>$DC$110/(MINUTE(DC169)/60+HOUR(DC169)+SECOND(DC169)/3600)</f>
        <v>15.611092091749398</v>
      </c>
      <c r="DA169" s="420">
        <f>$DC$167/(MINUTE(DB169)/60+HOUR(DB169)+SECOND(DB169)/3600)</f>
        <v>14.866998663913519</v>
      </c>
      <c r="DB169" s="61">
        <f t="shared" si="749"/>
        <v>9.5289351851851833E-2</v>
      </c>
      <c r="DC169" s="61">
        <f t="shared" si="750"/>
        <v>0.10142361111111098</v>
      </c>
      <c r="DD169" s="6"/>
      <c r="DE169" s="63">
        <f>DE168</f>
        <v>40</v>
      </c>
      <c r="DF169" s="695"/>
      <c r="DG169" s="695"/>
      <c r="DH169" s="695"/>
      <c r="DI169" s="695"/>
      <c r="DJ169" s="758"/>
      <c r="DK169" s="695"/>
      <c r="DL169" s="695"/>
      <c r="DM169" s="695"/>
      <c r="DN169" s="695"/>
      <c r="DO169" s="695"/>
      <c r="DP169" s="695"/>
      <c r="DQ169" s="695"/>
      <c r="DR169" s="695"/>
      <c r="DS169" s="696"/>
    </row>
    <row r="170" spans="1:123" s="705" customFormat="1">
      <c r="A170" s="212">
        <f t="shared" ref="A170:A172" si="754">A169+1</f>
        <v>3</v>
      </c>
      <c r="B170" s="80">
        <f t="shared" si="729"/>
        <v>40</v>
      </c>
      <c r="C170" s="768">
        <v>389</v>
      </c>
      <c r="D170" s="767" t="s">
        <v>453</v>
      </c>
      <c r="E170" s="767" t="s">
        <v>2924</v>
      </c>
      <c r="F170" s="128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  <c r="AV170" s="135"/>
      <c r="AW170" s="135"/>
      <c r="AX170" s="135"/>
      <c r="AY170" s="135"/>
      <c r="AZ170" s="135"/>
      <c r="BA170" s="135"/>
      <c r="BB170" s="135"/>
      <c r="BC170" s="135"/>
      <c r="BD170" s="135"/>
      <c r="BE170" s="135"/>
      <c r="BF170" s="135"/>
      <c r="BG170" s="135"/>
      <c r="BH170" s="135"/>
      <c r="BI170" s="135"/>
      <c r="BJ170" s="135"/>
      <c r="BK170" s="135"/>
      <c r="BL170" s="311"/>
      <c r="BM170" s="135"/>
      <c r="BN170" s="135"/>
      <c r="BO170" s="135"/>
      <c r="BP170" s="135"/>
      <c r="BQ170" s="135"/>
      <c r="BR170" s="135"/>
      <c r="BS170" s="136">
        <v>0.52083333333333337</v>
      </c>
      <c r="BT170" s="47" t="str">
        <f t="shared" si="730"/>
        <v/>
      </c>
      <c r="BU170" s="47" t="str">
        <f t="shared" si="731"/>
        <v/>
      </c>
      <c r="BV170" s="47" t="str">
        <f t="shared" si="732"/>
        <v/>
      </c>
      <c r="BW170" s="701"/>
      <c r="BX170" s="792">
        <v>0.56162037037037038</v>
      </c>
      <c r="BY170" s="778" t="str">
        <f t="shared" si="733"/>
        <v/>
      </c>
      <c r="BZ170" s="778" t="str">
        <f t="shared" si="734"/>
        <v/>
      </c>
      <c r="CA170" s="778" t="str">
        <f t="shared" si="735"/>
        <v/>
      </c>
      <c r="CB170" s="741"/>
      <c r="CC170" s="792">
        <v>0.56590277777777775</v>
      </c>
      <c r="CD170" s="107">
        <f t="shared" si="736"/>
        <v>4.0787037037037011E-2</v>
      </c>
      <c r="CE170" s="763">
        <f t="shared" si="737"/>
        <v>4.2824074074073737E-3</v>
      </c>
      <c r="CF170" s="107">
        <f t="shared" si="738"/>
        <v>4.5069444444444384E-2</v>
      </c>
      <c r="CG170" s="52">
        <f t="shared" si="751"/>
        <v>20.431328036322359</v>
      </c>
      <c r="CH170" s="52">
        <f t="shared" si="739"/>
        <v>18.489984591679509</v>
      </c>
      <c r="CI170" s="108">
        <f t="shared" ref="CI170:CI172" si="755">CC170+"0:30"</f>
        <v>0.58673611111111112</v>
      </c>
      <c r="CJ170" s="47" t="str">
        <f t="shared" si="740"/>
        <v/>
      </c>
      <c r="CK170" s="47" t="str">
        <f t="shared" si="741"/>
        <v/>
      </c>
      <c r="CL170" s="47" t="str">
        <f t="shared" si="742"/>
        <v/>
      </c>
      <c r="CM170" s="701"/>
      <c r="CN170" s="773">
        <v>0.64098379629629632</v>
      </c>
      <c r="CO170" s="687" t="str">
        <f t="shared" si="743"/>
        <v/>
      </c>
      <c r="CP170" s="687" t="str">
        <f t="shared" si="744"/>
        <v/>
      </c>
      <c r="CQ170" s="687" t="str">
        <f t="shared" si="745"/>
        <v/>
      </c>
      <c r="CR170" s="741"/>
      <c r="CS170" s="773">
        <v>0.6434375</v>
      </c>
      <c r="CT170" s="107">
        <f t="shared" si="746"/>
        <v>5.424768518518519E-2</v>
      </c>
      <c r="CU170" s="763">
        <f t="shared" si="747"/>
        <v>2.4537037037036802E-3</v>
      </c>
      <c r="CV170" s="107">
        <f t="shared" si="748"/>
        <v>5.6701388888888871E-2</v>
      </c>
      <c r="CW170" s="52">
        <f t="shared" si="752"/>
        <v>15.361638574781308</v>
      </c>
      <c r="CX170" s="52">
        <f t="shared" si="753"/>
        <v>14.696876913655847</v>
      </c>
      <c r="CY170" s="58"/>
      <c r="CZ170" s="59">
        <f>$DC$110/(MINUTE(DC170)/60+HOUR(DC170)+SECOND(DC170)/3600)</f>
        <v>15.557830092118728</v>
      </c>
      <c r="DA170" s="420">
        <f>$DC$167/(MINUTE(DB170)/60+HOUR(DB170)+SECOND(DB170)/3600)</f>
        <v>14.906832298136646</v>
      </c>
      <c r="DB170" s="61">
        <f t="shared" si="749"/>
        <v>9.5034722222222201E-2</v>
      </c>
      <c r="DC170" s="61">
        <f t="shared" si="750"/>
        <v>0.10177083333333325</v>
      </c>
      <c r="DD170" s="6"/>
      <c r="DE170" s="63">
        <f t="shared" ref="DE170:DE172" si="756">DE169</f>
        <v>40</v>
      </c>
      <c r="DF170" s="695"/>
      <c r="DG170" s="695"/>
      <c r="DH170" s="695"/>
      <c r="DI170" s="695"/>
      <c r="DJ170" s="758"/>
      <c r="DK170" s="695"/>
      <c r="DL170" s="695"/>
      <c r="DM170" s="695"/>
      <c r="DN170" s="695"/>
      <c r="DO170" s="695"/>
      <c r="DP170" s="695"/>
      <c r="DQ170" s="695"/>
      <c r="DR170" s="695"/>
      <c r="DS170" s="696"/>
    </row>
    <row r="171" spans="1:123" s="705" customFormat="1">
      <c r="A171" s="212">
        <f t="shared" si="754"/>
        <v>4</v>
      </c>
      <c r="B171" s="80">
        <f t="shared" si="729"/>
        <v>40</v>
      </c>
      <c r="C171" s="768" t="s">
        <v>2925</v>
      </c>
      <c r="D171" s="767" t="s">
        <v>2926</v>
      </c>
      <c r="E171" s="767" t="s">
        <v>2927</v>
      </c>
      <c r="F171" s="128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  <c r="AV171" s="135"/>
      <c r="AW171" s="135"/>
      <c r="AX171" s="135"/>
      <c r="AY171" s="135"/>
      <c r="AZ171" s="135"/>
      <c r="BA171" s="135"/>
      <c r="BB171" s="135"/>
      <c r="BC171" s="135"/>
      <c r="BD171" s="135"/>
      <c r="BE171" s="135"/>
      <c r="BF171" s="135"/>
      <c r="BG171" s="135"/>
      <c r="BH171" s="135"/>
      <c r="BI171" s="135"/>
      <c r="BJ171" s="135"/>
      <c r="BK171" s="135"/>
      <c r="BL171" s="311"/>
      <c r="BM171" s="135"/>
      <c r="BN171" s="135"/>
      <c r="BO171" s="135"/>
      <c r="BP171" s="135"/>
      <c r="BQ171" s="135"/>
      <c r="BR171" s="135"/>
      <c r="BS171" s="136">
        <v>0.52083333333333337</v>
      </c>
      <c r="BT171" s="47" t="str">
        <f t="shared" si="730"/>
        <v/>
      </c>
      <c r="BU171" s="47" t="str">
        <f t="shared" si="731"/>
        <v/>
      </c>
      <c r="BV171" s="47" t="str">
        <f t="shared" si="732"/>
        <v/>
      </c>
      <c r="BW171" s="701"/>
      <c r="BX171" s="785" t="s">
        <v>2929</v>
      </c>
      <c r="BY171" s="778" t="str">
        <f t="shared" si="733"/>
        <v/>
      </c>
      <c r="BZ171" s="778" t="str">
        <f t="shared" si="734"/>
        <v/>
      </c>
      <c r="CA171" s="778" t="str">
        <f t="shared" si="735"/>
        <v/>
      </c>
      <c r="CB171" s="741"/>
      <c r="CC171" s="785" t="s">
        <v>2931</v>
      </c>
      <c r="CD171" s="107">
        <f t="shared" si="736"/>
        <v>4.3298611111111107E-2</v>
      </c>
      <c r="CE171" s="763">
        <f t="shared" si="737"/>
        <v>2.3032407407407307E-3</v>
      </c>
      <c r="CF171" s="107">
        <f t="shared" si="738"/>
        <v>4.5601851851851838E-2</v>
      </c>
      <c r="CG171" s="52">
        <f t="shared" si="751"/>
        <v>19.246190858059339</v>
      </c>
      <c r="CH171" s="52">
        <f t="shared" si="739"/>
        <v>18.274111675126907</v>
      </c>
      <c r="CI171" s="108">
        <f t="shared" si="755"/>
        <v>0.58726851851851858</v>
      </c>
      <c r="CJ171" s="47" t="str">
        <f t="shared" si="740"/>
        <v/>
      </c>
      <c r="CK171" s="47" t="str">
        <f t="shared" si="741"/>
        <v/>
      </c>
      <c r="CL171" s="47" t="str">
        <f t="shared" si="742"/>
        <v/>
      </c>
      <c r="CM171" s="701"/>
      <c r="CN171" s="772" t="s">
        <v>2933</v>
      </c>
      <c r="CO171" s="687" t="str">
        <f t="shared" si="743"/>
        <v/>
      </c>
      <c r="CP171" s="687" t="str">
        <f t="shared" si="744"/>
        <v/>
      </c>
      <c r="CQ171" s="687" t="str">
        <f t="shared" si="745"/>
        <v/>
      </c>
      <c r="CR171" s="741"/>
      <c r="CS171" s="772" t="s">
        <v>2935</v>
      </c>
      <c r="CT171" s="107">
        <f t="shared" si="746"/>
        <v>5.0798611111111058E-2</v>
      </c>
      <c r="CU171" s="763">
        <f t="shared" si="747"/>
        <v>8.0208333333332549E-3</v>
      </c>
      <c r="CV171" s="107">
        <f t="shared" si="748"/>
        <v>5.8819444444444313E-2</v>
      </c>
      <c r="CW171" s="52">
        <f t="shared" si="752"/>
        <v>16.40464798359535</v>
      </c>
      <c r="CX171" s="52">
        <f t="shared" si="753"/>
        <v>14.167650531286895</v>
      </c>
      <c r="CY171" s="58"/>
      <c r="CZ171" s="59">
        <f>$DC$110/(MINUTE(DC171)/60+HOUR(DC171)+SECOND(DC171)/3600)</f>
        <v>15.162935047661271</v>
      </c>
      <c r="DA171" s="420">
        <f>$DC$167/(MINUTE(DB171)/60+HOUR(DB171)+SECOND(DB171)/3600)</f>
        <v>15.055350553505535</v>
      </c>
      <c r="DB171" s="61">
        <f t="shared" si="749"/>
        <v>9.4097222222222165E-2</v>
      </c>
      <c r="DC171" s="61">
        <f t="shared" si="750"/>
        <v>0.10442129629629615</v>
      </c>
      <c r="DD171" s="6"/>
      <c r="DE171" s="63">
        <f t="shared" si="756"/>
        <v>40</v>
      </c>
      <c r="DF171" s="695"/>
      <c r="DG171" s="695"/>
      <c r="DH171" s="695"/>
      <c r="DI171" s="695"/>
      <c r="DJ171" s="758"/>
      <c r="DK171" s="695"/>
      <c r="DL171" s="695"/>
      <c r="DM171" s="695"/>
      <c r="DN171" s="695"/>
      <c r="DO171" s="695"/>
      <c r="DP171" s="695"/>
      <c r="DQ171" s="695"/>
      <c r="DR171" s="695"/>
      <c r="DS171" s="696"/>
    </row>
    <row r="172" spans="1:123" s="705" customFormat="1">
      <c r="A172" s="212">
        <f t="shared" si="754"/>
        <v>5</v>
      </c>
      <c r="B172" s="80">
        <f t="shared" si="729"/>
        <v>40</v>
      </c>
      <c r="C172" s="799" t="s">
        <v>2747</v>
      </c>
      <c r="D172" s="800" t="s">
        <v>270</v>
      </c>
      <c r="E172" s="800" t="s">
        <v>1290</v>
      </c>
      <c r="F172" s="600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  <c r="BI172" s="135"/>
      <c r="BJ172" s="135"/>
      <c r="BK172" s="135"/>
      <c r="BL172" s="311"/>
      <c r="BM172" s="135"/>
      <c r="BN172" s="135"/>
      <c r="BO172" s="135"/>
      <c r="BP172" s="135"/>
      <c r="BQ172" s="135"/>
      <c r="BR172" s="135"/>
      <c r="BS172" s="136">
        <v>0.52083333333333337</v>
      </c>
      <c r="BT172" s="602"/>
      <c r="BU172" s="602"/>
      <c r="BV172" s="602"/>
      <c r="BW172" s="764"/>
      <c r="BX172" s="785" t="s">
        <v>2779</v>
      </c>
      <c r="BY172" s="844"/>
      <c r="BZ172" s="844"/>
      <c r="CA172" s="844"/>
      <c r="CB172" s="835"/>
      <c r="CC172" s="785" t="s">
        <v>2811</v>
      </c>
      <c r="CD172" s="107">
        <f t="shared" ref="CD172" si="757">BX172-BS172</f>
        <v>8.9467592592592515E-2</v>
      </c>
      <c r="CE172" s="763">
        <f t="shared" ref="CE172" si="758">CC172-BX172</f>
        <v>4.05092592592593E-3</v>
      </c>
      <c r="CF172" s="107">
        <f t="shared" ref="CF172" si="759">CC172-BX172+CD172</f>
        <v>9.3518518518518445E-2</v>
      </c>
      <c r="CG172" s="607"/>
      <c r="CH172" s="52">
        <f t="shared" si="739"/>
        <v>8.9108910891089117</v>
      </c>
      <c r="CI172" s="108">
        <f t="shared" si="755"/>
        <v>0.63518518518518519</v>
      </c>
      <c r="CJ172" s="602"/>
      <c r="CK172" s="602"/>
      <c r="CL172" s="602"/>
      <c r="CM172" s="764"/>
      <c r="CN172" s="785" t="s">
        <v>2843</v>
      </c>
      <c r="CO172" s="834"/>
      <c r="CP172" s="834"/>
      <c r="CQ172" s="834"/>
      <c r="CR172" s="835"/>
      <c r="CS172" s="785" t="s">
        <v>2873</v>
      </c>
      <c r="CT172" s="107">
        <f t="shared" ref="CT172" si="760">CN172-CI172</f>
        <v>6.1655092592592498E-2</v>
      </c>
      <c r="CU172" s="763">
        <f t="shared" ref="CU172" si="761">CS172-CN172</f>
        <v>6.7013888888890483E-3</v>
      </c>
      <c r="CV172" s="107">
        <f t="shared" ref="CV172" si="762">CS172-CN172+CT172</f>
        <v>6.8356481481481546E-2</v>
      </c>
      <c r="CW172" s="52">
        <f t="shared" ref="CW172" si="763">$CI$3/(MINUTE(CT172)/60+HOUR(CT172)+SECOND(CT172)/3600)</f>
        <v>13.516050309742818</v>
      </c>
      <c r="CX172" s="52">
        <f t="shared" ref="CX172" si="764">$CI$3/(MINUTE(CV172)/60+HOUR(CV172)+SECOND(CV172)/3600)</f>
        <v>12.190992211310531</v>
      </c>
      <c r="CY172" s="58"/>
      <c r="CZ172" s="59">
        <f>$DC$110/(MINUTE(DC172)/60+HOUR(DC172)+SECOND(DC172)/3600)</f>
        <v>9.7812097812097818</v>
      </c>
      <c r="DA172" s="420">
        <f>$DC$167/(MINUTE(DB172)/60+HOUR(DB172)+SECOND(DB172)/3600)</f>
        <v>9.3742819943325415</v>
      </c>
      <c r="DB172" s="61">
        <f t="shared" ref="DB172" si="765">R172+AH172+AX172+BN172+CD172+CT172</f>
        <v>0.15112268518518501</v>
      </c>
      <c r="DC172" s="61">
        <f t="shared" ref="DC172" si="766">T172+AJ172+AZ172+BP172+CF172+CV172</f>
        <v>0.16187499999999999</v>
      </c>
      <c r="DD172" s="325"/>
      <c r="DE172" s="63">
        <f t="shared" si="756"/>
        <v>40</v>
      </c>
      <c r="DF172" s="695"/>
      <c r="DG172" s="695"/>
      <c r="DH172" s="695"/>
      <c r="DI172" s="695"/>
      <c r="DJ172" s="758"/>
      <c r="DK172" s="695"/>
      <c r="DL172" s="695"/>
      <c r="DM172" s="695"/>
      <c r="DN172" s="695"/>
      <c r="DO172" s="695"/>
      <c r="DP172" s="695"/>
      <c r="DQ172" s="695"/>
      <c r="DR172" s="695"/>
      <c r="DS172" s="696"/>
    </row>
    <row r="173" spans="1:123" s="705" customFormat="1">
      <c r="A173" s="671"/>
      <c r="B173" s="679"/>
      <c r="C173" s="813"/>
      <c r="D173" s="814"/>
      <c r="E173" s="814"/>
      <c r="F173" s="815"/>
      <c r="G173" s="816"/>
      <c r="H173" s="816"/>
      <c r="I173" s="816"/>
      <c r="J173" s="816"/>
      <c r="K173" s="816"/>
      <c r="L173" s="816"/>
      <c r="M173" s="816"/>
      <c r="N173" s="816"/>
      <c r="O173" s="816"/>
      <c r="P173" s="816"/>
      <c r="Q173" s="816"/>
      <c r="R173" s="816"/>
      <c r="S173" s="816"/>
      <c r="T173" s="816"/>
      <c r="U173" s="816"/>
      <c r="V173" s="816"/>
      <c r="W173" s="816"/>
      <c r="X173" s="816"/>
      <c r="Y173" s="816"/>
      <c r="Z173" s="816"/>
      <c r="AA173" s="816"/>
      <c r="AB173" s="816"/>
      <c r="AC173" s="816"/>
      <c r="AD173" s="816"/>
      <c r="AE173" s="816"/>
      <c r="AF173" s="816"/>
      <c r="AG173" s="816"/>
      <c r="AH173" s="816"/>
      <c r="AI173" s="816"/>
      <c r="AJ173" s="816"/>
      <c r="AK173" s="816"/>
      <c r="AL173" s="816"/>
      <c r="AM173" s="816"/>
      <c r="AN173" s="816"/>
      <c r="AO173" s="816"/>
      <c r="AP173" s="816"/>
      <c r="AQ173" s="816"/>
      <c r="AR173" s="816"/>
      <c r="AS173" s="816"/>
      <c r="AT173" s="816"/>
      <c r="AU173" s="816"/>
      <c r="AV173" s="816"/>
      <c r="AW173" s="816"/>
      <c r="AX173" s="816"/>
      <c r="AY173" s="816"/>
      <c r="AZ173" s="816"/>
      <c r="BA173" s="816"/>
      <c r="BB173" s="816"/>
      <c r="BC173" s="816"/>
      <c r="BD173" s="816"/>
      <c r="BE173" s="816"/>
      <c r="BF173" s="816"/>
      <c r="BG173" s="816"/>
      <c r="BH173" s="816"/>
      <c r="BI173" s="816"/>
      <c r="BJ173" s="816"/>
      <c r="BK173" s="816"/>
      <c r="BL173" s="817"/>
      <c r="BM173" s="816"/>
      <c r="BN173" s="816"/>
      <c r="BO173" s="816"/>
      <c r="BP173" s="816"/>
      <c r="BQ173" s="816"/>
      <c r="BR173" s="816"/>
      <c r="BS173" s="818"/>
      <c r="BT173" s="817"/>
      <c r="BU173" s="817"/>
      <c r="BV173" s="817"/>
      <c r="BW173" s="819"/>
      <c r="BX173" s="820"/>
      <c r="BY173" s="817"/>
      <c r="BZ173" s="817"/>
      <c r="CA173" s="817"/>
      <c r="CB173" s="819"/>
      <c r="CC173" s="820"/>
      <c r="CD173" s="821"/>
      <c r="CE173" s="822"/>
      <c r="CF173" s="821"/>
      <c r="CG173" s="816"/>
      <c r="CH173" s="816"/>
      <c r="CI173" s="817"/>
      <c r="CJ173" s="817"/>
      <c r="CK173" s="817"/>
      <c r="CL173" s="817"/>
      <c r="CM173" s="819"/>
      <c r="CN173" s="823"/>
      <c r="CO173" s="817"/>
      <c r="CP173" s="817"/>
      <c r="CQ173" s="817"/>
      <c r="CR173" s="819"/>
      <c r="CS173" s="823"/>
      <c r="CT173" s="821"/>
      <c r="CU173" s="822"/>
      <c r="CV173" s="821"/>
      <c r="CW173" s="816"/>
      <c r="CX173" s="816"/>
      <c r="CY173" s="824"/>
      <c r="CZ173" s="816"/>
      <c r="DA173" s="825"/>
      <c r="DB173" s="826"/>
      <c r="DC173" s="827"/>
      <c r="DD173" s="828"/>
      <c r="DE173" s="671"/>
      <c r="DF173" s="696"/>
      <c r="DG173" s="696"/>
      <c r="DH173" s="696"/>
      <c r="DI173" s="696"/>
      <c r="DJ173" s="696"/>
      <c r="DK173" s="696"/>
      <c r="DL173" s="696"/>
      <c r="DM173" s="696"/>
      <c r="DN173" s="696"/>
      <c r="DO173" s="696"/>
      <c r="DP173" s="696"/>
      <c r="DQ173" s="696"/>
      <c r="DR173" s="696"/>
      <c r="DS173" s="696"/>
    </row>
    <row r="174" spans="1:123" s="694" customFormat="1">
      <c r="A174" s="163"/>
      <c r="B174" s="163">
        <v>60</v>
      </c>
      <c r="C174" s="563" t="s">
        <v>2948</v>
      </c>
      <c r="D174" s="523"/>
      <c r="E174" s="523"/>
      <c r="F174" s="524"/>
      <c r="G174" s="728"/>
      <c r="H174" s="728"/>
      <c r="I174" s="728"/>
      <c r="J174" s="728"/>
      <c r="K174" s="728"/>
      <c r="L174" s="728"/>
      <c r="M174" s="728"/>
      <c r="N174" s="728"/>
      <c r="O174" s="728"/>
      <c r="P174" s="728"/>
      <c r="Q174" s="728"/>
      <c r="R174" s="728"/>
      <c r="S174" s="728"/>
      <c r="T174" s="728"/>
      <c r="U174" s="728"/>
      <c r="V174" s="728"/>
      <c r="W174" s="728"/>
      <c r="X174" s="728"/>
      <c r="Y174" s="728"/>
      <c r="Z174" s="728"/>
      <c r="AA174" s="728"/>
      <c r="AB174" s="728"/>
      <c r="AC174" s="728"/>
      <c r="AD174" s="728"/>
      <c r="AE174" s="728"/>
      <c r="AF174" s="728"/>
      <c r="AG174" s="728"/>
      <c r="AH174" s="728"/>
      <c r="AI174" s="728"/>
      <c r="AJ174" s="728"/>
      <c r="AK174" s="728"/>
      <c r="AL174" s="728"/>
      <c r="AM174" s="728"/>
      <c r="AN174" s="728"/>
      <c r="AO174" s="728"/>
      <c r="AP174" s="728"/>
      <c r="AQ174" s="728"/>
      <c r="AR174" s="728"/>
      <c r="AS174" s="728"/>
      <c r="AT174" s="728"/>
      <c r="AU174" s="728"/>
      <c r="AV174" s="728"/>
      <c r="AW174" s="728"/>
      <c r="AX174" s="728"/>
      <c r="AY174" s="728"/>
      <c r="AZ174" s="728"/>
      <c r="BA174" s="728"/>
      <c r="BB174" s="728"/>
      <c r="BC174" s="728"/>
      <c r="BD174" s="728"/>
      <c r="BE174" s="728"/>
      <c r="BF174" s="728"/>
      <c r="BG174" s="728"/>
      <c r="BH174" s="728"/>
      <c r="BI174" s="728"/>
      <c r="BJ174" s="728"/>
      <c r="BK174" s="728"/>
      <c r="BL174" s="729"/>
      <c r="BM174" s="728"/>
      <c r="BN174" s="728"/>
      <c r="BO174" s="728"/>
      <c r="BP174" s="728"/>
      <c r="BQ174" s="728"/>
      <c r="BR174" s="728"/>
      <c r="BS174" s="728"/>
      <c r="BT174" s="728"/>
      <c r="BU174" s="728"/>
      <c r="BV174" s="728"/>
      <c r="BW174" s="728"/>
      <c r="BX174" s="728"/>
      <c r="BY174" s="728"/>
      <c r="BZ174" s="728"/>
      <c r="CA174" s="728"/>
      <c r="CB174" s="728"/>
      <c r="CC174" s="728"/>
      <c r="CD174" s="728"/>
      <c r="CE174" s="728"/>
      <c r="CF174" s="733"/>
      <c r="CG174" s="733"/>
      <c r="CH174" s="733"/>
      <c r="CI174" s="733"/>
      <c r="CJ174" s="733"/>
      <c r="CK174" s="733"/>
      <c r="CL174" s="733"/>
      <c r="CM174" s="733"/>
      <c r="CN174" s="733"/>
      <c r="CO174" s="733"/>
      <c r="CP174" s="733"/>
      <c r="CQ174" s="733"/>
      <c r="CR174" s="733"/>
      <c r="CS174" s="733"/>
      <c r="CT174" s="733"/>
      <c r="CU174" s="730"/>
      <c r="CV174" s="733"/>
      <c r="CW174" s="733"/>
      <c r="CX174" s="733"/>
      <c r="CY174" s="733"/>
      <c r="CZ174" s="734"/>
      <c r="DA174" s="733"/>
      <c r="DB174" s="733"/>
      <c r="DC174" s="173">
        <v>54</v>
      </c>
      <c r="DD174" s="728"/>
      <c r="DE174" s="116" t="s">
        <v>1150</v>
      </c>
      <c r="DF174" s="693"/>
      <c r="DG174" s="693"/>
      <c r="DH174" s="693"/>
      <c r="DI174" s="693"/>
      <c r="DJ174" s="693"/>
      <c r="DK174" s="693"/>
      <c r="DL174" s="693"/>
      <c r="DM174" s="693"/>
      <c r="DN174" s="693"/>
      <c r="DO174" s="693"/>
      <c r="DP174" s="693"/>
      <c r="DQ174" s="693"/>
      <c r="DR174" s="693"/>
      <c r="DS174" s="693"/>
    </row>
    <row r="175" spans="1:123" s="705" customFormat="1">
      <c r="A175" s="212">
        <v>1</v>
      </c>
      <c r="B175" s="80">
        <v>60</v>
      </c>
      <c r="C175" s="768">
        <v>4860</v>
      </c>
      <c r="D175" s="767" t="s">
        <v>2949</v>
      </c>
      <c r="E175" s="767" t="s">
        <v>2950</v>
      </c>
      <c r="F175" s="768" t="s">
        <v>2320</v>
      </c>
      <c r="G175" s="682"/>
      <c r="H175" s="682"/>
      <c r="I175" s="682"/>
      <c r="J175" s="682"/>
      <c r="K175" s="682"/>
      <c r="L175" s="682"/>
      <c r="M175" s="682"/>
      <c r="N175" s="682"/>
      <c r="O175" s="682"/>
      <c r="P175" s="682"/>
      <c r="Q175" s="682"/>
      <c r="R175" s="682"/>
      <c r="S175" s="682"/>
      <c r="T175" s="682"/>
      <c r="U175" s="682"/>
      <c r="V175" s="682"/>
      <c r="W175" s="682"/>
      <c r="X175" s="682"/>
      <c r="Y175" s="682"/>
      <c r="Z175" s="682"/>
      <c r="AA175" s="682"/>
      <c r="AB175" s="682"/>
      <c r="AC175" s="682"/>
      <c r="AD175" s="682"/>
      <c r="AE175" s="682"/>
      <c r="AF175" s="682"/>
      <c r="AG175" s="682"/>
      <c r="AH175" s="682"/>
      <c r="AI175" s="682"/>
      <c r="AJ175" s="682"/>
      <c r="AK175" s="682"/>
      <c r="AL175" s="682"/>
      <c r="AM175" s="682"/>
      <c r="AN175" s="682"/>
      <c r="AO175" s="682"/>
      <c r="AP175" s="682"/>
      <c r="AQ175" s="682"/>
      <c r="AR175" s="682"/>
      <c r="AS175" s="682"/>
      <c r="AT175" s="682"/>
      <c r="AU175" s="682"/>
      <c r="AV175" s="682"/>
      <c r="AW175" s="682"/>
      <c r="AX175" s="682"/>
      <c r="AY175" s="682"/>
      <c r="AZ175" s="682"/>
      <c r="BA175" s="682"/>
      <c r="BB175" s="682"/>
      <c r="BC175" s="791">
        <v>0.5</v>
      </c>
      <c r="BD175" s="47" t="str">
        <f t="shared" ref="BD175:BD176" si="767">LEFT(BG175,2)</f>
        <v/>
      </c>
      <c r="BE175" s="47" t="str">
        <f t="shared" ref="BE175:BE176" si="768">MID(BG175,3,2)</f>
        <v/>
      </c>
      <c r="BF175" s="47" t="str">
        <f t="shared" ref="BF175:BF176" si="769">RIGHT(BG175,2)</f>
        <v/>
      </c>
      <c r="BG175" s="701"/>
      <c r="BH175" s="792">
        <v>0.55652777777777784</v>
      </c>
      <c r="BI175" s="687" t="str">
        <f t="shared" ref="BI175:BI176" si="770">LEFT(BL175,2)</f>
        <v/>
      </c>
      <c r="BJ175" s="687" t="str">
        <f t="shared" ref="BJ175:BJ176" si="771">MID(BL175,3,2)</f>
        <v/>
      </c>
      <c r="BK175" s="687" t="str">
        <f t="shared" ref="BK175:BK176" si="772">RIGHT(BL175,2)</f>
        <v/>
      </c>
      <c r="BL175" s="790"/>
      <c r="BM175" s="792">
        <v>0.56123842592592588</v>
      </c>
      <c r="BN175" s="50">
        <f t="shared" ref="BN175:BN176" si="773">BH175-BC175</f>
        <v>5.6527777777777843E-2</v>
      </c>
      <c r="BO175" s="51">
        <f t="shared" ref="BO175:BO176" si="774">BM175-BH175</f>
        <v>4.7106481481480333E-3</v>
      </c>
      <c r="BP175" s="50">
        <f t="shared" ref="BP175:BP176" si="775">BM175-BH175+BN175</f>
        <v>6.1238425925925877E-2</v>
      </c>
      <c r="BQ175" s="52">
        <f t="shared" ref="BQ175:BQ176" si="776">$BC$3/(MINUTE(BN175)/60+HOUR(BN175)+SECOND(BN175)/3600)</f>
        <v>14.742014742014742</v>
      </c>
      <c r="BR175" s="52">
        <f t="shared" ref="BR175:BR176" si="777">$BC$3/(MINUTE(BP175)/60+HOUR(BP175)+SECOND(BP175)/3600)</f>
        <v>13.608013608013607</v>
      </c>
      <c r="BS175" s="106">
        <f t="shared" ref="BS175:BS176" si="778">BM175+"00:30"</f>
        <v>0.58207175925925925</v>
      </c>
      <c r="BT175" s="47" t="str">
        <f t="shared" ref="BT175:BT176" si="779">LEFT(BW175,2)</f>
        <v/>
      </c>
      <c r="BU175" s="47" t="str">
        <f t="shared" ref="BU175:BU176" si="780">MID(BW175,3,2)</f>
        <v/>
      </c>
      <c r="BV175" s="47" t="str">
        <f t="shared" ref="BV175:BV176" si="781">RIGHT(BW175,2)</f>
        <v/>
      </c>
      <c r="BW175" s="701"/>
      <c r="BX175" s="792">
        <v>0.63770833333333332</v>
      </c>
      <c r="BY175" s="778" t="str">
        <f t="shared" ref="BY175:BY176" si="782">LEFT(CB175,2)</f>
        <v/>
      </c>
      <c r="BZ175" s="778" t="str">
        <f t="shared" ref="BZ175:BZ176" si="783">MID(CB175,3,2)</f>
        <v/>
      </c>
      <c r="CA175" s="778" t="str">
        <f t="shared" ref="CA175:CA176" si="784">RIGHT(CB175,2)</f>
        <v/>
      </c>
      <c r="CB175" s="741"/>
      <c r="CC175" s="792">
        <v>0.64178240740740744</v>
      </c>
      <c r="CD175" s="107">
        <f t="shared" ref="CD175:CD176" si="785">BX175-BS175</f>
        <v>5.5636574074074074E-2</v>
      </c>
      <c r="CE175" s="763">
        <f t="shared" ref="CE175:CE176" si="786">CC175-BX175</f>
        <v>4.0740740740741188E-3</v>
      </c>
      <c r="CF175" s="107">
        <f t="shared" ref="CF175:CF176" si="787">CC175-BX175+CD175</f>
        <v>5.9710648148148193E-2</v>
      </c>
      <c r="CG175" s="52">
        <f t="shared" ref="CG175:CG176" si="788">$BS$3/(MINUTE(CD175)/60+HOUR(CD175)+SECOND(CD175)/3600)</f>
        <v>14.978156854587061</v>
      </c>
      <c r="CH175" s="52">
        <f t="shared" ref="CH175:CH176" si="789">$BS$3/(MINUTE(CF175)/60+HOUR(CF175)+SECOND(CF175)/3600)</f>
        <v>13.956193060670673</v>
      </c>
      <c r="CI175" s="108">
        <f t="shared" ref="CI175:CI176" si="790">CC175+"0:30"</f>
        <v>0.66261574074074081</v>
      </c>
      <c r="CJ175" s="47" t="str">
        <f t="shared" ref="CJ175:CJ176" si="791">LEFT(CM175,2)</f>
        <v/>
      </c>
      <c r="CK175" s="47" t="str">
        <f t="shared" ref="CK175:CK176" si="792">MID(CM175,3,2)</f>
        <v/>
      </c>
      <c r="CL175" s="47" t="str">
        <f t="shared" ref="CL175:CL176" si="793">RIGHT(CM175,2)</f>
        <v/>
      </c>
      <c r="CM175" s="701"/>
      <c r="CN175" s="773">
        <v>0.71157407407407414</v>
      </c>
      <c r="CO175" s="687" t="str">
        <f t="shared" ref="CO175:CO176" si="794">LEFT(CR175,2)</f>
        <v/>
      </c>
      <c r="CP175" s="687" t="str">
        <f t="shared" ref="CP175:CP176" si="795">MID(CR175,3,2)</f>
        <v/>
      </c>
      <c r="CQ175" s="687" t="str">
        <f t="shared" ref="CQ175:CQ176" si="796">RIGHT(CR175,2)</f>
        <v/>
      </c>
      <c r="CR175" s="741"/>
      <c r="CS175" s="773">
        <v>0.71597222222222223</v>
      </c>
      <c r="CT175" s="107">
        <f>CN175-CI175</f>
        <v>4.8958333333333326E-2</v>
      </c>
      <c r="CU175" s="366">
        <f>CS175-CN175</f>
        <v>4.3981481481480955E-3</v>
      </c>
      <c r="CV175" s="107">
        <f>CS175-CN175+CT175</f>
        <v>5.3356481481481421E-2</v>
      </c>
      <c r="CW175" s="52">
        <f t="shared" ref="CW175:CW176" si="797">$CI$3/(MINUTE(CT175)/60+HOUR(CT175)+SECOND(CT175)/3600)</f>
        <v>17.021276595744681</v>
      </c>
      <c r="CX175" s="52">
        <f t="shared" ref="CX175:CX176" si="798">$CI$3/(MINUTE(CV175)/60+HOUR(CV175)+SECOND(CV175)/3600)</f>
        <v>15.618221258134492</v>
      </c>
      <c r="CY175" s="58"/>
      <c r="CZ175" s="121">
        <f>$DC$104/(MINUTE(DC175)/60+HOUR(DC175)+SECOND(DC175)/3600)</f>
        <v>12.908366533864541</v>
      </c>
      <c r="DA175" s="420">
        <f>$DC$104/(MINUTE(DB175)/60+HOUR(DB175)+SECOND(DB175)/3600)</f>
        <v>13.964514043531356</v>
      </c>
      <c r="DB175" s="61">
        <f t="shared" ref="DB175:DB176" si="799">R175+AH175+AX175+BN175+CD175+CT175</f>
        <v>0.16112268518518524</v>
      </c>
      <c r="DC175" s="61">
        <f t="shared" ref="DC175:DC176" si="800">T175+AJ175+AZ175+BP175+CF175+CV175</f>
        <v>0.17430555555555549</v>
      </c>
      <c r="DD175" s="6"/>
      <c r="DE175" s="63">
        <v>60</v>
      </c>
      <c r="DF175" s="704"/>
      <c r="DG175" s="704"/>
      <c r="DH175" s="704"/>
      <c r="DI175" s="704"/>
      <c r="DJ175" s="704"/>
      <c r="DK175" s="704"/>
      <c r="DL175" s="704"/>
      <c r="DM175" s="704"/>
      <c r="DN175" s="704"/>
      <c r="DO175" s="704"/>
      <c r="DP175" s="704"/>
      <c r="DQ175" s="704"/>
      <c r="DR175" s="704"/>
      <c r="DS175" s="704"/>
    </row>
    <row r="176" spans="1:123" s="705" customFormat="1">
      <c r="A176" s="212">
        <f>A175+1</f>
        <v>2</v>
      </c>
      <c r="B176" s="80">
        <v>60</v>
      </c>
      <c r="C176" s="768" t="s">
        <v>2951</v>
      </c>
      <c r="D176" s="767" t="s">
        <v>2952</v>
      </c>
      <c r="E176" s="767" t="s">
        <v>1229</v>
      </c>
      <c r="F176" s="768" t="s">
        <v>2320</v>
      </c>
      <c r="G176" s="682"/>
      <c r="H176" s="682"/>
      <c r="I176" s="682"/>
      <c r="J176" s="682"/>
      <c r="K176" s="682"/>
      <c r="L176" s="682"/>
      <c r="M176" s="682"/>
      <c r="N176" s="682"/>
      <c r="O176" s="682"/>
      <c r="P176" s="682"/>
      <c r="Q176" s="682"/>
      <c r="R176" s="682"/>
      <c r="S176" s="682"/>
      <c r="T176" s="682"/>
      <c r="U176" s="682"/>
      <c r="V176" s="682"/>
      <c r="W176" s="682"/>
      <c r="X176" s="682"/>
      <c r="Y176" s="682"/>
      <c r="Z176" s="682"/>
      <c r="AA176" s="682"/>
      <c r="AB176" s="682"/>
      <c r="AC176" s="682"/>
      <c r="AD176" s="682"/>
      <c r="AE176" s="682"/>
      <c r="AF176" s="682"/>
      <c r="AG176" s="682"/>
      <c r="AH176" s="682"/>
      <c r="AI176" s="682"/>
      <c r="AJ176" s="682"/>
      <c r="AK176" s="682"/>
      <c r="AL176" s="682"/>
      <c r="AM176" s="682"/>
      <c r="AN176" s="682"/>
      <c r="AO176" s="682"/>
      <c r="AP176" s="682"/>
      <c r="AQ176" s="682"/>
      <c r="AR176" s="682"/>
      <c r="AS176" s="682"/>
      <c r="AT176" s="682"/>
      <c r="AU176" s="682"/>
      <c r="AV176" s="682"/>
      <c r="AW176" s="682"/>
      <c r="AX176" s="682"/>
      <c r="AY176" s="682"/>
      <c r="AZ176" s="682"/>
      <c r="BA176" s="682"/>
      <c r="BB176" s="682"/>
      <c r="BC176" s="791">
        <v>0.5</v>
      </c>
      <c r="BD176" s="47" t="str">
        <f t="shared" si="767"/>
        <v/>
      </c>
      <c r="BE176" s="47" t="str">
        <f t="shared" si="768"/>
        <v/>
      </c>
      <c r="BF176" s="47" t="str">
        <f t="shared" si="769"/>
        <v/>
      </c>
      <c r="BG176" s="701"/>
      <c r="BH176" s="785" t="s">
        <v>2936</v>
      </c>
      <c r="BI176" s="687" t="str">
        <f t="shared" si="770"/>
        <v/>
      </c>
      <c r="BJ176" s="687" t="str">
        <f t="shared" si="771"/>
        <v/>
      </c>
      <c r="BK176" s="687" t="str">
        <f t="shared" si="772"/>
        <v/>
      </c>
      <c r="BL176" s="790"/>
      <c r="BM176" s="785" t="s">
        <v>2938</v>
      </c>
      <c r="BN176" s="50">
        <f t="shared" si="773"/>
        <v>5.6550925925925921E-2</v>
      </c>
      <c r="BO176" s="51">
        <f t="shared" si="774"/>
        <v>2.3032407407407307E-3</v>
      </c>
      <c r="BP176" s="50">
        <f t="shared" si="775"/>
        <v>5.8854166666666652E-2</v>
      </c>
      <c r="BQ176" s="52">
        <f t="shared" si="776"/>
        <v>14.735980352026196</v>
      </c>
      <c r="BR176" s="52">
        <f t="shared" si="777"/>
        <v>14.159292035398231</v>
      </c>
      <c r="BS176" s="106">
        <f t="shared" si="778"/>
        <v>0.57968750000000002</v>
      </c>
      <c r="BT176" s="47" t="str">
        <f t="shared" si="779"/>
        <v/>
      </c>
      <c r="BU176" s="47" t="str">
        <f t="shared" si="780"/>
        <v/>
      </c>
      <c r="BV176" s="47" t="str">
        <f t="shared" si="781"/>
        <v/>
      </c>
      <c r="BW176" s="701"/>
      <c r="BX176" s="785" t="s">
        <v>2940</v>
      </c>
      <c r="BY176" s="778" t="str">
        <f t="shared" si="782"/>
        <v/>
      </c>
      <c r="BZ176" s="778" t="str">
        <f t="shared" si="783"/>
        <v/>
      </c>
      <c r="CA176" s="778" t="str">
        <f t="shared" si="784"/>
        <v/>
      </c>
      <c r="CB176" s="741"/>
      <c r="CC176" s="785" t="s">
        <v>2942</v>
      </c>
      <c r="CD176" s="107">
        <f t="shared" si="785"/>
        <v>5.7997685185185111E-2</v>
      </c>
      <c r="CE176" s="763">
        <f t="shared" si="786"/>
        <v>2.6041666666667407E-3</v>
      </c>
      <c r="CF176" s="107">
        <f t="shared" si="787"/>
        <v>6.0601851851851851E-2</v>
      </c>
      <c r="CG176" s="52">
        <f t="shared" si="788"/>
        <v>14.368389543005389</v>
      </c>
      <c r="CH176" s="52">
        <f t="shared" si="789"/>
        <v>13.750954927425516</v>
      </c>
      <c r="CI176" s="108">
        <f t="shared" si="790"/>
        <v>0.66112268518518524</v>
      </c>
      <c r="CJ176" s="47" t="str">
        <f t="shared" si="791"/>
        <v/>
      </c>
      <c r="CK176" s="47" t="str">
        <f t="shared" si="792"/>
        <v/>
      </c>
      <c r="CL176" s="47" t="str">
        <f t="shared" si="793"/>
        <v/>
      </c>
      <c r="CM176" s="701"/>
      <c r="CN176" s="772" t="s">
        <v>2946</v>
      </c>
      <c r="CO176" s="687" t="str">
        <f t="shared" si="794"/>
        <v/>
      </c>
      <c r="CP176" s="687" t="str">
        <f t="shared" si="795"/>
        <v/>
      </c>
      <c r="CQ176" s="687" t="str">
        <f t="shared" si="796"/>
        <v/>
      </c>
      <c r="CR176" s="741"/>
      <c r="CS176" s="772" t="s">
        <v>2944</v>
      </c>
      <c r="CT176" s="107">
        <f t="shared" ref="CT176" si="801">CN176-CI176</f>
        <v>5.0567129629629615E-2</v>
      </c>
      <c r="CU176" s="366">
        <f t="shared" ref="CU176" si="802">CS176-CN176</f>
        <v>4.8726851851852437E-3</v>
      </c>
      <c r="CV176" s="107">
        <f t="shared" ref="CV176" si="803">CS176-CN176+CT176</f>
        <v>5.5439814814814858E-2</v>
      </c>
      <c r="CW176" s="52">
        <f t="shared" si="797"/>
        <v>16.479743648432137</v>
      </c>
      <c r="CX176" s="52">
        <f t="shared" si="798"/>
        <v>15.031315240083508</v>
      </c>
      <c r="CY176" s="58"/>
      <c r="CZ176" s="121">
        <f>$DC$104/(MINUTE(DC176)/60+HOUR(DC176)+SECOND(DC176)/3600)</f>
        <v>12.864800476474089</v>
      </c>
      <c r="DA176" s="420">
        <f>$DC$104/(MINUTE(DB176)/60+HOUR(DB176)+SECOND(DB176)/3600)</f>
        <v>13.626804990887424</v>
      </c>
      <c r="DB176" s="61">
        <f t="shared" si="799"/>
        <v>0.16511574074074065</v>
      </c>
      <c r="DC176" s="61">
        <f t="shared" si="800"/>
        <v>0.17489583333333336</v>
      </c>
      <c r="DD176" s="6"/>
      <c r="DE176" s="63">
        <v>60</v>
      </c>
      <c r="DF176" s="704"/>
      <c r="DG176" s="704"/>
      <c r="DH176" s="704"/>
      <c r="DI176" s="704"/>
      <c r="DJ176" s="704"/>
      <c r="DK176" s="704"/>
      <c r="DL176" s="704"/>
      <c r="DM176" s="704"/>
      <c r="DN176" s="704"/>
      <c r="DO176" s="704"/>
      <c r="DP176" s="704"/>
      <c r="DQ176" s="704"/>
      <c r="DR176" s="704"/>
      <c r="DS176" s="704"/>
    </row>
    <row r="177" spans="1:123" s="705" customFormat="1">
      <c r="A177" s="212">
        <f t="shared" ref="A177:A178" si="804">A176+1</f>
        <v>3</v>
      </c>
      <c r="B177" s="80">
        <v>61</v>
      </c>
      <c r="C177" s="768" t="s">
        <v>2953</v>
      </c>
      <c r="D177" s="767" t="s">
        <v>2954</v>
      </c>
      <c r="E177" s="767" t="s">
        <v>337</v>
      </c>
      <c r="F177" s="768" t="s">
        <v>2320</v>
      </c>
      <c r="G177" s="682"/>
      <c r="H177" s="682"/>
      <c r="I177" s="682"/>
      <c r="J177" s="682"/>
      <c r="K177" s="682"/>
      <c r="L177" s="682"/>
      <c r="M177" s="682"/>
      <c r="N177" s="682"/>
      <c r="O177" s="682"/>
      <c r="P177" s="682"/>
      <c r="Q177" s="682"/>
      <c r="R177" s="682"/>
      <c r="S177" s="682"/>
      <c r="T177" s="682"/>
      <c r="U177" s="682"/>
      <c r="V177" s="682"/>
      <c r="W177" s="682"/>
      <c r="X177" s="682"/>
      <c r="Y177" s="682"/>
      <c r="Z177" s="682"/>
      <c r="AA177" s="682"/>
      <c r="AB177" s="682"/>
      <c r="AC177" s="682"/>
      <c r="AD177" s="682"/>
      <c r="AE177" s="682"/>
      <c r="AF177" s="682"/>
      <c r="AG177" s="682"/>
      <c r="AH177" s="682"/>
      <c r="AI177" s="682"/>
      <c r="AJ177" s="682"/>
      <c r="AK177" s="682"/>
      <c r="AL177" s="682"/>
      <c r="AM177" s="682"/>
      <c r="AN177" s="682"/>
      <c r="AO177" s="682"/>
      <c r="AP177" s="682"/>
      <c r="AQ177" s="682"/>
      <c r="AR177" s="682"/>
      <c r="AS177" s="682"/>
      <c r="AT177" s="682"/>
      <c r="AU177" s="682"/>
      <c r="AV177" s="682"/>
      <c r="AW177" s="682"/>
      <c r="AX177" s="682"/>
      <c r="AY177" s="682"/>
      <c r="AZ177" s="682"/>
      <c r="BA177" s="682"/>
      <c r="BB177" s="682"/>
      <c r="BC177" s="791">
        <v>0.5</v>
      </c>
      <c r="BD177" s="47"/>
      <c r="BE177" s="47"/>
      <c r="BF177" s="47"/>
      <c r="BG177" s="701"/>
      <c r="BH177" s="785" t="s">
        <v>2937</v>
      </c>
      <c r="BI177" s="687" t="str">
        <f t="shared" ref="BI177:BI179" si="805">LEFT(BL177,2)</f>
        <v/>
      </c>
      <c r="BJ177" s="687" t="str">
        <f t="shared" ref="BJ177:BJ179" si="806">MID(BL177,3,2)</f>
        <v/>
      </c>
      <c r="BK177" s="687" t="str">
        <f t="shared" ref="BK177:BK179" si="807">RIGHT(BL177,2)</f>
        <v/>
      </c>
      <c r="BL177" s="790"/>
      <c r="BM177" s="785" t="s">
        <v>2939</v>
      </c>
      <c r="BN177" s="50">
        <f t="shared" ref="BN177:BN178" si="808">BH177-BC177</f>
        <v>6.4212962962962972E-2</v>
      </c>
      <c r="BO177" s="51">
        <f t="shared" ref="BO177:BO178" si="809">BM177-BH177</f>
        <v>1.6087962962962887E-3</v>
      </c>
      <c r="BP177" s="50">
        <f t="shared" ref="BP177:BP178" si="810">BM177-BH177+BN177</f>
        <v>6.582175925925926E-2</v>
      </c>
      <c r="BQ177" s="52">
        <f t="shared" ref="BQ177:BQ179" si="811">$BC$3/(MINUTE(BN177)/60+HOUR(BN177)+SECOND(BN177)/3600)</f>
        <v>12.977649603460707</v>
      </c>
      <c r="BR177" s="52">
        <f t="shared" ref="BR177:BR178" si="812">$BC$3/(MINUTE(BP177)/60+HOUR(BP177)+SECOND(BP177)/3600)</f>
        <v>12.660453666256373</v>
      </c>
      <c r="BS177" s="106">
        <f t="shared" ref="BS177:BS178" si="813">BM177+"00:30"</f>
        <v>0.58665509259259263</v>
      </c>
      <c r="BT177" s="47" t="str">
        <f t="shared" ref="BT177:BT179" si="814">LEFT(BW177,2)</f>
        <v/>
      </c>
      <c r="BU177" s="47" t="str">
        <f t="shared" ref="BU177:BU179" si="815">MID(BW177,3,2)</f>
        <v/>
      </c>
      <c r="BV177" s="47" t="str">
        <f t="shared" ref="BV177:BV179" si="816">RIGHT(BW177,2)</f>
        <v/>
      </c>
      <c r="BW177" s="701"/>
      <c r="BX177" s="785" t="s">
        <v>2941</v>
      </c>
      <c r="BY177" s="778" t="str">
        <f t="shared" ref="BY177" si="817">LEFT(CB177,2)</f>
        <v/>
      </c>
      <c r="BZ177" s="778" t="str">
        <f t="shared" ref="BZ177" si="818">MID(CB177,3,2)</f>
        <v/>
      </c>
      <c r="CA177" s="778" t="str">
        <f t="shared" ref="CA177" si="819">RIGHT(CB177,2)</f>
        <v/>
      </c>
      <c r="CB177" s="741"/>
      <c r="CC177" s="785" t="s">
        <v>2943</v>
      </c>
      <c r="CD177" s="107">
        <f t="shared" ref="CD177" si="820">BX177-BS177</f>
        <v>5.1446759259259234E-2</v>
      </c>
      <c r="CE177" s="763">
        <f t="shared" ref="CE177" si="821">CC177-BX177</f>
        <v>2.870370370370301E-3</v>
      </c>
      <c r="CF177" s="107">
        <f t="shared" ref="CF177" si="822">CC177-BX177+CD177</f>
        <v>5.4317129629629535E-2</v>
      </c>
      <c r="CG177" s="52">
        <f t="shared" ref="CG177" si="823">$BS$3/(MINUTE(CD177)/60+HOUR(CD177)+SECOND(CD177)/3600)</f>
        <v>16.197975253093361</v>
      </c>
      <c r="CH177" s="52">
        <f t="shared" ref="CH177" si="824">$BS$3/(MINUTE(CF177)/60+HOUR(CF177)+SECOND(CF177)/3600)</f>
        <v>15.341998721500108</v>
      </c>
      <c r="CI177" s="108">
        <f t="shared" ref="CI177" si="825">CC177+"0:30"</f>
        <v>0.66180555555555554</v>
      </c>
      <c r="CJ177" s="47" t="str">
        <f t="shared" ref="CJ177" si="826">LEFT(CM177,2)</f>
        <v/>
      </c>
      <c r="CK177" s="47" t="str">
        <f t="shared" ref="CK177" si="827">MID(CM177,3,2)</f>
        <v/>
      </c>
      <c r="CL177" s="47" t="str">
        <f t="shared" ref="CL177" si="828">RIGHT(CM177,2)</f>
        <v/>
      </c>
      <c r="CM177" s="701"/>
      <c r="CN177" s="772" t="s">
        <v>2947</v>
      </c>
      <c r="CO177" s="687" t="str">
        <f t="shared" ref="CO177" si="829">LEFT(CR177,2)</f>
        <v/>
      </c>
      <c r="CP177" s="687" t="str">
        <f t="shared" ref="CP177" si="830">MID(CR177,3,2)</f>
        <v/>
      </c>
      <c r="CQ177" s="687" t="str">
        <f t="shared" ref="CQ177" si="831">RIGHT(CR177,2)</f>
        <v/>
      </c>
      <c r="CR177" s="741"/>
      <c r="CS177" s="772" t="s">
        <v>2945</v>
      </c>
      <c r="CT177" s="107">
        <f t="shared" ref="CT177" si="832">CN177-CI177</f>
        <v>5.0381944444444549E-2</v>
      </c>
      <c r="CU177" s="366">
        <f t="shared" ref="CU177" si="833">CS177-CN177</f>
        <v>4.3981481481480955E-3</v>
      </c>
      <c r="CV177" s="107">
        <f t="shared" ref="CV177" si="834">CS177-CN177+CT177</f>
        <v>5.4780092592592644E-2</v>
      </c>
      <c r="CW177" s="52">
        <f t="shared" ref="CW177" si="835">$CI$3/(MINUTE(CT177)/60+HOUR(CT177)+SECOND(CT177)/3600)</f>
        <v>16.540317022742936</v>
      </c>
      <c r="CX177" s="52">
        <f t="shared" ref="CX177" si="836">$CI$3/(MINUTE(CV177)/60+HOUR(CV177)+SECOND(CV177)/3600)</f>
        <v>15.212338897105429</v>
      </c>
      <c r="CY177" s="58"/>
      <c r="CZ177" s="121">
        <f>$DC$104/(MINUTE(DC177)/60+HOUR(DC177)+SECOND(DC177)/3600)</f>
        <v>12.863097995103553</v>
      </c>
      <c r="DA177" s="420">
        <f>$DC$104/(MINUTE(DB177)/60+HOUR(DB177)+SECOND(DB177)/3600)</f>
        <v>13.550815558343789</v>
      </c>
      <c r="DB177" s="61">
        <f t="shared" ref="DB177" si="837">R177+AH177+AX177+BN177+CD177+CT177</f>
        <v>0.16604166666666675</v>
      </c>
      <c r="DC177" s="61">
        <f t="shared" ref="DC177" si="838">T177+AJ177+AZ177+BP177+CF177+CV177</f>
        <v>0.17491898148148144</v>
      </c>
      <c r="DD177" s="6"/>
      <c r="DE177" s="63">
        <v>60</v>
      </c>
      <c r="DF177" s="704"/>
      <c r="DG177" s="704"/>
      <c r="DH177" s="704"/>
      <c r="DI177" s="704"/>
      <c r="DJ177" s="704"/>
      <c r="DK177" s="704"/>
      <c r="DL177" s="704"/>
      <c r="DM177" s="704"/>
      <c r="DN177" s="704"/>
      <c r="DO177" s="704"/>
      <c r="DP177" s="704"/>
      <c r="DQ177" s="704"/>
      <c r="DR177" s="704"/>
      <c r="DS177" s="704"/>
    </row>
    <row r="178" spans="1:123" s="705" customFormat="1">
      <c r="A178" s="212">
        <f t="shared" si="804"/>
        <v>4</v>
      </c>
      <c r="B178" s="80">
        <v>62</v>
      </c>
      <c r="C178" s="770">
        <v>240</v>
      </c>
      <c r="D178" s="769" t="s">
        <v>2955</v>
      </c>
      <c r="E178" s="769" t="s">
        <v>2956</v>
      </c>
      <c r="F178" s="770" t="s">
        <v>49</v>
      </c>
      <c r="G178" s="682"/>
      <c r="H178" s="682"/>
      <c r="I178" s="682"/>
      <c r="J178" s="682"/>
      <c r="K178" s="682"/>
      <c r="L178" s="682"/>
      <c r="M178" s="682"/>
      <c r="N178" s="682"/>
      <c r="O178" s="682"/>
      <c r="P178" s="682"/>
      <c r="Q178" s="682"/>
      <c r="R178" s="682"/>
      <c r="S178" s="682"/>
      <c r="T178" s="682"/>
      <c r="U178" s="682"/>
      <c r="V178" s="682"/>
      <c r="W178" s="682"/>
      <c r="X178" s="682"/>
      <c r="Y178" s="682"/>
      <c r="Z178" s="682"/>
      <c r="AA178" s="682"/>
      <c r="AB178" s="682"/>
      <c r="AC178" s="682"/>
      <c r="AD178" s="682"/>
      <c r="AE178" s="682"/>
      <c r="AF178" s="682"/>
      <c r="AG178" s="682"/>
      <c r="AH178" s="682"/>
      <c r="AI178" s="682"/>
      <c r="AJ178" s="682"/>
      <c r="AK178" s="682"/>
      <c r="AL178" s="682"/>
      <c r="AM178" s="682"/>
      <c r="AN178" s="682"/>
      <c r="AO178" s="682"/>
      <c r="AP178" s="682"/>
      <c r="AQ178" s="682"/>
      <c r="AR178" s="682"/>
      <c r="AS178" s="682"/>
      <c r="AT178" s="682"/>
      <c r="AU178" s="682"/>
      <c r="AV178" s="682"/>
      <c r="AW178" s="682"/>
      <c r="AX178" s="682"/>
      <c r="AY178" s="682"/>
      <c r="AZ178" s="682"/>
      <c r="BA178" s="682"/>
      <c r="BB178" s="682"/>
      <c r="BC178" s="793">
        <v>0.5</v>
      </c>
      <c r="BD178" s="47"/>
      <c r="BE178" s="47"/>
      <c r="BF178" s="47"/>
      <c r="BG178" s="701"/>
      <c r="BH178" s="789">
        <v>0.556574074074074</v>
      </c>
      <c r="BI178" s="687" t="str">
        <f t="shared" si="805"/>
        <v/>
      </c>
      <c r="BJ178" s="687" t="str">
        <f t="shared" si="806"/>
        <v/>
      </c>
      <c r="BK178" s="687" t="str">
        <f t="shared" si="807"/>
        <v/>
      </c>
      <c r="BL178" s="790"/>
      <c r="BM178" s="789">
        <v>0.55965277777777778</v>
      </c>
      <c r="BN178" s="50">
        <f t="shared" si="808"/>
        <v>5.6574074074073999E-2</v>
      </c>
      <c r="BO178" s="51">
        <f t="shared" si="809"/>
        <v>3.0787037037037779E-3</v>
      </c>
      <c r="BP178" s="50">
        <f t="shared" si="810"/>
        <v>5.9652777777777777E-2</v>
      </c>
      <c r="BQ178" s="52">
        <f t="shared" si="811"/>
        <v>14.729950900163663</v>
      </c>
      <c r="BR178" s="52">
        <f t="shared" si="812"/>
        <v>13.969732246798603</v>
      </c>
      <c r="BS178" s="106">
        <f t="shared" si="813"/>
        <v>0.58048611111111115</v>
      </c>
      <c r="BT178" s="47" t="str">
        <f t="shared" si="814"/>
        <v/>
      </c>
      <c r="BU178" s="47" t="str">
        <f t="shared" si="815"/>
        <v/>
      </c>
      <c r="BV178" s="47" t="str">
        <f t="shared" si="816"/>
        <v/>
      </c>
      <c r="BW178" s="701"/>
      <c r="BX178" s="49"/>
      <c r="BY178" s="47"/>
      <c r="BZ178" s="47"/>
      <c r="CA178" s="47"/>
      <c r="CB178" s="701"/>
      <c r="CC178" s="49"/>
      <c r="CD178" s="107"/>
      <c r="CE178" s="763"/>
      <c r="CF178" s="107"/>
      <c r="CG178" s="52"/>
      <c r="CH178" s="52"/>
      <c r="CI178" s="108"/>
      <c r="CJ178" s="47"/>
      <c r="CK178" s="47"/>
      <c r="CL178" s="47"/>
      <c r="CM178" s="701"/>
      <c r="CN178" s="119"/>
      <c r="CO178" s="47"/>
      <c r="CP178" s="47"/>
      <c r="CQ178" s="47"/>
      <c r="CR178" s="701"/>
      <c r="CS178" s="686"/>
      <c r="CT178" s="107"/>
      <c r="CU178" s="366"/>
      <c r="CV178" s="107"/>
      <c r="CW178" s="52"/>
      <c r="CX178" s="52"/>
      <c r="CY178" s="58"/>
      <c r="CZ178" s="121"/>
      <c r="DA178" s="428"/>
      <c r="DB178" s="61"/>
      <c r="DC178" s="61"/>
      <c r="DD178" s="6"/>
      <c r="DE178" s="63"/>
      <c r="DF178" s="704"/>
      <c r="DG178" s="704"/>
      <c r="DH178" s="704"/>
      <c r="DI178" s="704"/>
      <c r="DJ178" s="704"/>
      <c r="DK178" s="704"/>
      <c r="DL178" s="704"/>
      <c r="DM178" s="704"/>
      <c r="DN178" s="704"/>
      <c r="DO178" s="704"/>
      <c r="DP178" s="704"/>
      <c r="DQ178" s="704"/>
      <c r="DR178" s="704"/>
      <c r="DS178" s="704"/>
    </row>
    <row r="179" spans="1:123" s="705" customFormat="1">
      <c r="A179" s="671"/>
      <c r="B179" s="679"/>
      <c r="C179" s="624"/>
      <c r="D179" s="618"/>
      <c r="E179" s="618"/>
      <c r="F179" s="802"/>
      <c r="G179" s="803"/>
      <c r="H179" s="803"/>
      <c r="I179" s="803"/>
      <c r="J179" s="803"/>
      <c r="K179" s="803"/>
      <c r="L179" s="803"/>
      <c r="M179" s="803"/>
      <c r="N179" s="803"/>
      <c r="O179" s="803"/>
      <c r="P179" s="803"/>
      <c r="Q179" s="803"/>
      <c r="R179" s="803"/>
      <c r="S179" s="803"/>
      <c r="T179" s="803"/>
      <c r="U179" s="803"/>
      <c r="V179" s="803"/>
      <c r="W179" s="803"/>
      <c r="X179" s="803"/>
      <c r="Y179" s="803"/>
      <c r="Z179" s="803"/>
      <c r="AA179" s="803"/>
      <c r="AB179" s="803"/>
      <c r="AC179" s="803"/>
      <c r="AD179" s="803"/>
      <c r="AE179" s="803"/>
      <c r="AF179" s="803"/>
      <c r="AG179" s="803"/>
      <c r="AH179" s="803"/>
      <c r="AI179" s="803"/>
      <c r="AJ179" s="803"/>
      <c r="AK179" s="803"/>
      <c r="AL179" s="803"/>
      <c r="AM179" s="803"/>
      <c r="AN179" s="803"/>
      <c r="AO179" s="803"/>
      <c r="AP179" s="803"/>
      <c r="AQ179" s="803"/>
      <c r="AR179" s="803"/>
      <c r="AS179" s="803"/>
      <c r="AT179" s="803"/>
      <c r="AU179" s="803"/>
      <c r="AV179" s="803"/>
      <c r="AW179" s="803"/>
      <c r="AX179" s="803"/>
      <c r="AY179" s="803"/>
      <c r="AZ179" s="803"/>
      <c r="BA179" s="803"/>
      <c r="BB179" s="803"/>
      <c r="BC179" s="804"/>
      <c r="BD179" s="672"/>
      <c r="BE179" s="672"/>
      <c r="BF179" s="672"/>
      <c r="BG179" s="714"/>
      <c r="BH179" s="673"/>
      <c r="BI179" s="672" t="str">
        <f t="shared" si="805"/>
        <v/>
      </c>
      <c r="BJ179" s="672" t="str">
        <f t="shared" si="806"/>
        <v/>
      </c>
      <c r="BK179" s="672" t="str">
        <f t="shared" si="807"/>
        <v/>
      </c>
      <c r="BL179" s="805"/>
      <c r="BM179" s="673"/>
      <c r="BN179" s="674"/>
      <c r="BO179" s="715"/>
      <c r="BP179" s="674"/>
      <c r="BQ179" s="675" t="e">
        <f t="shared" si="811"/>
        <v>#DIV/0!</v>
      </c>
      <c r="BR179" s="675"/>
      <c r="BS179" s="676"/>
      <c r="BT179" s="672" t="str">
        <f t="shared" si="814"/>
        <v/>
      </c>
      <c r="BU179" s="672" t="str">
        <f t="shared" si="815"/>
        <v/>
      </c>
      <c r="BV179" s="672" t="str">
        <f t="shared" si="816"/>
        <v/>
      </c>
      <c r="BW179" s="714"/>
      <c r="BX179" s="673"/>
      <c r="BY179" s="672"/>
      <c r="BZ179" s="672"/>
      <c r="CA179" s="672"/>
      <c r="CB179" s="714"/>
      <c r="CC179" s="673"/>
      <c r="CD179" s="806"/>
      <c r="CE179" s="807"/>
      <c r="CF179" s="806"/>
      <c r="CG179" s="675"/>
      <c r="CH179" s="675"/>
      <c r="CI179" s="672"/>
      <c r="CJ179" s="672"/>
      <c r="CK179" s="672"/>
      <c r="CL179" s="672"/>
      <c r="CM179" s="714"/>
      <c r="CN179" s="808"/>
      <c r="CO179" s="672"/>
      <c r="CP179" s="672"/>
      <c r="CQ179" s="672"/>
      <c r="CR179" s="714"/>
      <c r="CS179" s="808"/>
      <c r="CT179" s="806"/>
      <c r="CU179" s="809"/>
      <c r="CV179" s="806"/>
      <c r="CW179" s="675"/>
      <c r="CX179" s="675"/>
      <c r="CY179" s="716"/>
      <c r="CZ179" s="810"/>
      <c r="DA179" s="811"/>
      <c r="DB179" s="680"/>
      <c r="DC179" s="680"/>
      <c r="DD179" s="812"/>
      <c r="DE179" s="671"/>
      <c r="DF179" s="704"/>
      <c r="DG179" s="704"/>
      <c r="DH179" s="704"/>
      <c r="DI179" s="704"/>
      <c r="DJ179" s="704"/>
      <c r="DK179" s="704"/>
      <c r="DL179" s="704"/>
      <c r="DM179" s="704"/>
      <c r="DN179" s="704"/>
      <c r="DO179" s="704"/>
      <c r="DP179" s="704"/>
      <c r="DQ179" s="704"/>
      <c r="DR179" s="704"/>
      <c r="DS179" s="704"/>
    </row>
    <row r="180" spans="1:123">
      <c r="A180" s="132" t="s">
        <v>7</v>
      </c>
      <c r="B180" s="132">
        <v>80</v>
      </c>
      <c r="C180" s="552" t="s">
        <v>1154</v>
      </c>
      <c r="D180" s="439"/>
      <c r="E180" s="439"/>
      <c r="F180" s="440"/>
      <c r="G180" s="735"/>
      <c r="H180" s="735"/>
      <c r="I180" s="735"/>
      <c r="J180" s="735"/>
      <c r="K180" s="735"/>
      <c r="L180" s="735"/>
      <c r="M180" s="735"/>
      <c r="N180" s="735"/>
      <c r="O180" s="735"/>
      <c r="P180" s="735"/>
      <c r="Q180" s="735"/>
      <c r="R180" s="735"/>
      <c r="S180" s="735"/>
      <c r="T180" s="735"/>
      <c r="U180" s="735"/>
      <c r="V180" s="735"/>
      <c r="W180" s="735"/>
      <c r="X180" s="735"/>
      <c r="Y180" s="735"/>
      <c r="Z180" s="735"/>
      <c r="AA180" s="735"/>
      <c r="AB180" s="735"/>
      <c r="AC180" s="735"/>
      <c r="AD180" s="735"/>
      <c r="AE180" s="735"/>
      <c r="AF180" s="735"/>
      <c r="AG180" s="735"/>
      <c r="AH180" s="735"/>
      <c r="AI180" s="735"/>
      <c r="AJ180" s="735"/>
      <c r="AK180" s="735"/>
      <c r="AL180" s="735"/>
      <c r="AM180" s="735"/>
      <c r="AN180" s="735"/>
      <c r="AO180" s="735"/>
      <c r="AP180" s="735"/>
      <c r="AQ180" s="735"/>
      <c r="AR180" s="735"/>
      <c r="AS180" s="735"/>
      <c r="AT180" s="735"/>
      <c r="AU180" s="735"/>
      <c r="AV180" s="735"/>
      <c r="AW180" s="735"/>
      <c r="AX180" s="735"/>
      <c r="AY180" s="735"/>
      <c r="AZ180" s="735"/>
      <c r="BA180" s="735"/>
      <c r="BB180" s="735"/>
      <c r="BC180" s="735"/>
      <c r="BD180" s="735"/>
      <c r="BE180" s="735"/>
      <c r="BF180" s="735"/>
      <c r="BG180" s="735"/>
      <c r="BH180" s="735"/>
      <c r="BI180" s="735"/>
      <c r="BJ180" s="735"/>
      <c r="BK180" s="735"/>
      <c r="BL180" s="736"/>
      <c r="BM180" s="735"/>
      <c r="BN180" s="735"/>
      <c r="BO180" s="735"/>
      <c r="BP180" s="735"/>
      <c r="BQ180" s="735"/>
      <c r="BR180" s="735"/>
      <c r="BS180" s="735"/>
      <c r="BT180" s="735"/>
      <c r="BU180" s="735"/>
      <c r="BV180" s="735"/>
      <c r="BW180" s="735"/>
      <c r="BX180" s="735"/>
      <c r="BY180" s="735"/>
      <c r="BZ180" s="735"/>
      <c r="CA180" s="735"/>
      <c r="CB180" s="735"/>
      <c r="CC180" s="735"/>
      <c r="CD180" s="735"/>
      <c r="CE180" s="735"/>
      <c r="CF180" s="735"/>
      <c r="CG180" s="735"/>
      <c r="CH180" s="735"/>
      <c r="CI180" s="735"/>
      <c r="CJ180" s="735"/>
      <c r="CK180" s="735"/>
      <c r="CL180" s="735"/>
      <c r="CM180" s="735"/>
      <c r="CN180" s="735"/>
      <c r="CO180" s="735"/>
      <c r="CP180" s="735"/>
      <c r="CQ180" s="735"/>
      <c r="CR180" s="735"/>
      <c r="CS180" s="735"/>
      <c r="CT180" s="735"/>
      <c r="CU180" s="735"/>
      <c r="CV180" s="735"/>
      <c r="CW180" s="735"/>
      <c r="CX180" s="735"/>
      <c r="CY180" s="735"/>
      <c r="CZ180" s="742"/>
      <c r="DA180" s="735"/>
      <c r="DB180" s="735"/>
      <c r="DC180" s="132">
        <v>68</v>
      </c>
      <c r="DD180" s="735"/>
      <c r="DE180" s="133" t="s">
        <v>83</v>
      </c>
    </row>
    <row r="181" spans="1:123" s="705" customFormat="1">
      <c r="A181" s="212">
        <v>1</v>
      </c>
      <c r="B181" s="43">
        <f t="shared" ref="B181:B185" si="839">B180</f>
        <v>80</v>
      </c>
      <c r="C181" s="766" t="s">
        <v>2957</v>
      </c>
      <c r="D181" s="767" t="s">
        <v>2958</v>
      </c>
      <c r="E181" s="767" t="s">
        <v>2959</v>
      </c>
      <c r="F181" s="102"/>
      <c r="G181" s="682"/>
      <c r="H181" s="682"/>
      <c r="I181" s="682"/>
      <c r="J181" s="682"/>
      <c r="K181" s="682"/>
      <c r="L181" s="682"/>
      <c r="M181" s="682"/>
      <c r="N181" s="682"/>
      <c r="O181" s="682"/>
      <c r="P181" s="682"/>
      <c r="Q181" s="682"/>
      <c r="R181" s="682"/>
      <c r="S181" s="682"/>
      <c r="T181" s="682"/>
      <c r="U181" s="682"/>
      <c r="V181" s="682"/>
      <c r="W181" s="791">
        <v>0.5</v>
      </c>
      <c r="X181" s="47" t="str">
        <f t="shared" ref="X181:X184" si="840">LEFT(AA181,2)</f>
        <v/>
      </c>
      <c r="Y181" s="47" t="str">
        <f t="shared" ref="Y181:Y184" si="841">MID(AA181,3,2)</f>
        <v/>
      </c>
      <c r="Z181" s="47" t="str">
        <f t="shared" ref="Z181:Z184" si="842">RIGHT(AA181,2)</f>
        <v/>
      </c>
      <c r="AA181" s="722"/>
      <c r="AB181" s="785" t="s">
        <v>2966</v>
      </c>
      <c r="AC181" s="687" t="str">
        <f t="shared" ref="AC181:AC184" si="843">LEFT(AF181,2)</f>
        <v/>
      </c>
      <c r="AD181" s="687" t="str">
        <f t="shared" ref="AD181:AD184" si="844">MID(AF181,3,2)</f>
        <v/>
      </c>
      <c r="AE181" s="687" t="str">
        <f t="shared" ref="AE181:AE184" si="845">RIGHT(AF181,2)</f>
        <v/>
      </c>
      <c r="AF181" s="741"/>
      <c r="AG181" s="785" t="s">
        <v>2967</v>
      </c>
      <c r="AH181" s="50">
        <f t="shared" ref="AH181:AH184" si="846">AB181-W181</f>
        <v>7.5694444444444398E-2</v>
      </c>
      <c r="AI181" s="51">
        <f t="shared" ref="AI181:AI184" si="847">AG181-AB181</f>
        <v>2.8935185185186008E-3</v>
      </c>
      <c r="AJ181" s="50">
        <f t="shared" ref="AJ181:AJ184" si="848">AG181-AB181+AH181</f>
        <v>7.8587962962962998E-2</v>
      </c>
      <c r="AK181" s="52">
        <f t="shared" ref="AK181:AK184" si="849">$W$3/(MINUTE(AH181)/60+HOUR(AH181)+SECOND(AH181)/3600)</f>
        <v>16.513761467889907</v>
      </c>
      <c r="AL181" s="52">
        <f t="shared" ref="AL181:AL184" si="850">$W$3/(MINUTE(AJ181)/60+HOUR(AJ181)+SECOND(AJ181)/3600)</f>
        <v>15.905743740795288</v>
      </c>
      <c r="AM181" s="106">
        <f t="shared" ref="AM181:AM184" si="851">AG181+"00:30"</f>
        <v>0.59942129629629637</v>
      </c>
      <c r="AN181" s="47" t="str">
        <f t="shared" ref="AN181:AN184" si="852">LEFT(AQ181,2)</f>
        <v/>
      </c>
      <c r="AO181" s="47" t="str">
        <f t="shared" ref="AO181:AO184" si="853">MID(AQ181,3,2)</f>
        <v/>
      </c>
      <c r="AP181" s="47" t="str">
        <f t="shared" ref="AP181:AP184" si="854">RIGHT(AQ181,2)</f>
        <v/>
      </c>
      <c r="AQ181" s="701"/>
      <c r="AR181" s="785" t="s">
        <v>2968</v>
      </c>
      <c r="AS181" s="687" t="str">
        <f t="shared" ref="AS181:AS184" si="855">LEFT(AV181,2)</f>
        <v/>
      </c>
      <c r="AT181" s="687" t="str">
        <f t="shared" ref="AT181:AT184" si="856">MID(AV181,3,2)</f>
        <v/>
      </c>
      <c r="AU181" s="687" t="str">
        <f t="shared" ref="AU181:AU184" si="857">RIGHT(AV181,2)</f>
        <v/>
      </c>
      <c r="AV181" s="741"/>
      <c r="AW181" s="785" t="s">
        <v>2969</v>
      </c>
      <c r="AX181" s="107">
        <f t="shared" ref="AX181:AX184" si="858">AR181-AM181</f>
        <v>6.5277777777777657E-2</v>
      </c>
      <c r="AY181" s="763">
        <f t="shared" ref="AY181:AY184" si="859">AW181-AR181</f>
        <v>3.3449074074074492E-3</v>
      </c>
      <c r="AZ181" s="107">
        <f t="shared" ref="AZ181:AZ184" si="860">AW181-AR181+AX181</f>
        <v>6.8622685185185106E-2</v>
      </c>
      <c r="BA181" s="52">
        <f t="shared" ref="BA181:BA184" si="861">$AM$3/(MINUTE(AX181)/60+HOUR(AX181)+SECOND(AX181)/3600)</f>
        <v>19.148936170212767</v>
      </c>
      <c r="BB181" s="52">
        <f t="shared" ref="BB181:BB184" si="862">$AM$3/(MINUTE(AZ181)/60+HOUR(AZ181)+SECOND(AZ181)/3600)</f>
        <v>18.215550683083151</v>
      </c>
      <c r="BC181" s="682"/>
      <c r="BD181" s="682"/>
      <c r="BE181" s="682"/>
      <c r="BF181" s="682"/>
      <c r="BG181" s="682"/>
      <c r="BH181" s="682"/>
      <c r="BI181" s="682"/>
      <c r="BJ181" s="682"/>
      <c r="BK181" s="682"/>
      <c r="BL181" s="314"/>
      <c r="BM181" s="682"/>
      <c r="BN181" s="682"/>
      <c r="BO181" s="682"/>
      <c r="BP181" s="682"/>
      <c r="BQ181" s="682"/>
      <c r="BR181" s="682"/>
      <c r="BS181" s="682"/>
      <c r="BT181" s="682"/>
      <c r="BU181" s="682"/>
      <c r="BV181" s="682"/>
      <c r="BW181" s="682"/>
      <c r="BX181" s="682"/>
      <c r="BY181" s="682"/>
      <c r="BZ181" s="682"/>
      <c r="CA181" s="682"/>
      <c r="CB181" s="682"/>
      <c r="CC181" s="682"/>
      <c r="CD181" s="682"/>
      <c r="CE181" s="682"/>
      <c r="CF181" s="682"/>
      <c r="CG181" s="682"/>
      <c r="CH181" s="682"/>
      <c r="CI181" s="108">
        <f>AW181+"00:30"</f>
        <v>0.68887731481481485</v>
      </c>
      <c r="CJ181" s="47" t="str">
        <f t="shared" ref="CJ181:CJ183" si="863">LEFT(CM181,2)</f>
        <v/>
      </c>
      <c r="CK181" s="47" t="str">
        <f t="shared" ref="CK181:CK183" si="864">MID(CM181,3,2)</f>
        <v/>
      </c>
      <c r="CL181" s="47" t="str">
        <f t="shared" ref="CL181:CL183" si="865">RIGHT(CM181,2)</f>
        <v/>
      </c>
      <c r="CM181" s="701"/>
      <c r="CN181" s="792">
        <v>0.73872685185185183</v>
      </c>
      <c r="CO181" s="687" t="str">
        <f t="shared" ref="CO181:CO183" si="866">LEFT(CR181,2)</f>
        <v/>
      </c>
      <c r="CP181" s="687" t="str">
        <f t="shared" ref="CP181:CP183" si="867">MID(CR181,3,2)</f>
        <v/>
      </c>
      <c r="CQ181" s="687" t="str">
        <f t="shared" ref="CQ181:CQ183" si="868">RIGHT(CR181,2)</f>
        <v/>
      </c>
      <c r="CR181" s="741"/>
      <c r="CS181" s="792">
        <v>0.74236111111111114</v>
      </c>
      <c r="CT181" s="107">
        <f t="shared" ref="CT181:CT182" si="869">CN181-CI181</f>
        <v>4.9849537037036984E-2</v>
      </c>
      <c r="CU181" s="763">
        <f t="shared" ref="CU181:CU182" si="870">CS181-CN181</f>
        <v>3.6342592592593093E-3</v>
      </c>
      <c r="CV181" s="107">
        <f t="shared" ref="CV181:CV182" si="871">CS181-CN181+CT181</f>
        <v>5.3483796296296293E-2</v>
      </c>
      <c r="CW181" s="52">
        <f t="shared" ref="CW181:CW183" si="872">$CI$3/(MINUTE(CT181)/60+HOUR(CT181)+SECOND(CT181)/3600)</f>
        <v>16.716972370559553</v>
      </c>
      <c r="CX181" s="52">
        <f t="shared" ref="CX181:CX182" si="873">$CI$3/(MINUTE(CV181)/60+HOUR(CV181)+SECOND(CV181)/3600)</f>
        <v>15.581043064271803</v>
      </c>
      <c r="CY181" s="58"/>
      <c r="CZ181" s="59">
        <f>$DC$79/(MINUTE(DC181)/60+HOUR(DC181)+SECOND(DC181)/3600)</f>
        <v>14.37801010219664</v>
      </c>
      <c r="DA181" s="420">
        <f>$DC$180/(MINUTE(DB181)/60+HOUR(DB181)+SECOND(DB181)/3600)</f>
        <v>14.84806210954085</v>
      </c>
      <c r="DB181" s="61">
        <f t="shared" ref="DB181:DB182" si="874">R181+AH181+AX181+BN181+CD181+CT181</f>
        <v>0.19082175925925904</v>
      </c>
      <c r="DC181" s="61">
        <f t="shared" ref="DC181:DC182" si="875">T181+AJ181+AZ181+BN181+CF181+CT181</f>
        <v>0.19706018518518509</v>
      </c>
      <c r="DD181" s="6"/>
      <c r="DE181" s="63">
        <v>80</v>
      </c>
      <c r="DF181" s="695"/>
      <c r="DG181" s="695"/>
      <c r="DH181" s="695"/>
      <c r="DI181" s="695"/>
      <c r="DJ181" s="758"/>
      <c r="DK181" s="695"/>
      <c r="DL181" s="695"/>
      <c r="DM181" s="695"/>
      <c r="DN181" s="695"/>
      <c r="DO181" s="695"/>
      <c r="DP181" s="695"/>
      <c r="DQ181" s="695"/>
      <c r="DR181" s="695"/>
      <c r="DS181" s="696"/>
    </row>
    <row r="182" spans="1:123" s="705" customFormat="1">
      <c r="A182" s="212">
        <v>2</v>
      </c>
      <c r="B182" s="43">
        <f t="shared" si="839"/>
        <v>80</v>
      </c>
      <c r="C182" s="774" t="s">
        <v>2960</v>
      </c>
      <c r="D182" s="767" t="s">
        <v>2961</v>
      </c>
      <c r="E182" s="767" t="s">
        <v>2069</v>
      </c>
      <c r="F182" s="102"/>
      <c r="G182" s="682"/>
      <c r="H182" s="682"/>
      <c r="I182" s="682"/>
      <c r="J182" s="682"/>
      <c r="K182" s="682"/>
      <c r="L182" s="682"/>
      <c r="M182" s="682"/>
      <c r="N182" s="682"/>
      <c r="O182" s="682"/>
      <c r="P182" s="682"/>
      <c r="Q182" s="682"/>
      <c r="R182" s="682"/>
      <c r="S182" s="682"/>
      <c r="T182" s="682"/>
      <c r="U182" s="682"/>
      <c r="V182" s="682"/>
      <c r="W182" s="791">
        <v>0.5</v>
      </c>
      <c r="X182" s="47" t="str">
        <f t="shared" si="840"/>
        <v/>
      </c>
      <c r="Y182" s="47" t="str">
        <f t="shared" si="841"/>
        <v/>
      </c>
      <c r="Z182" s="47" t="str">
        <f t="shared" si="842"/>
        <v/>
      </c>
      <c r="AA182" s="722"/>
      <c r="AB182" s="792">
        <v>0.5756944444444444</v>
      </c>
      <c r="AC182" s="687" t="str">
        <f t="shared" si="843"/>
        <v/>
      </c>
      <c r="AD182" s="687" t="str">
        <f t="shared" si="844"/>
        <v/>
      </c>
      <c r="AE182" s="687" t="str">
        <f t="shared" si="845"/>
        <v/>
      </c>
      <c r="AF182" s="741"/>
      <c r="AG182" s="792">
        <v>0.57902777777777781</v>
      </c>
      <c r="AH182" s="50">
        <f t="shared" si="846"/>
        <v>7.5694444444444398E-2</v>
      </c>
      <c r="AI182" s="51">
        <f t="shared" si="847"/>
        <v>3.3333333333334103E-3</v>
      </c>
      <c r="AJ182" s="50">
        <f t="shared" si="848"/>
        <v>7.9027777777777808E-2</v>
      </c>
      <c r="AK182" s="52">
        <f t="shared" si="849"/>
        <v>16.513761467889907</v>
      </c>
      <c r="AL182" s="52">
        <f t="shared" si="850"/>
        <v>15.817223198594023</v>
      </c>
      <c r="AM182" s="106">
        <f t="shared" si="851"/>
        <v>0.59986111111111118</v>
      </c>
      <c r="AN182" s="47" t="str">
        <f t="shared" si="852"/>
        <v/>
      </c>
      <c r="AO182" s="47" t="str">
        <f t="shared" si="853"/>
        <v/>
      </c>
      <c r="AP182" s="47" t="str">
        <f t="shared" si="854"/>
        <v/>
      </c>
      <c r="AQ182" s="701"/>
      <c r="AR182" s="792">
        <v>0.66500000000000004</v>
      </c>
      <c r="AS182" s="687" t="str">
        <f t="shared" si="855"/>
        <v/>
      </c>
      <c r="AT182" s="687" t="str">
        <f t="shared" si="856"/>
        <v/>
      </c>
      <c r="AU182" s="687" t="str">
        <f t="shared" si="857"/>
        <v/>
      </c>
      <c r="AV182" s="741"/>
      <c r="AW182" s="792">
        <v>0.66956018518518512</v>
      </c>
      <c r="AX182" s="107">
        <f t="shared" si="858"/>
        <v>6.5138888888888857E-2</v>
      </c>
      <c r="AY182" s="763">
        <f t="shared" si="859"/>
        <v>4.5601851851850839E-3</v>
      </c>
      <c r="AZ182" s="107">
        <f t="shared" si="860"/>
        <v>6.9699074074073941E-2</v>
      </c>
      <c r="BA182" s="52">
        <f t="shared" si="861"/>
        <v>19.189765458422173</v>
      </c>
      <c r="BB182" s="52">
        <f t="shared" si="862"/>
        <v>17.934241115908335</v>
      </c>
      <c r="BC182" s="682"/>
      <c r="BD182" s="682"/>
      <c r="BE182" s="682"/>
      <c r="BF182" s="682"/>
      <c r="BG182" s="682"/>
      <c r="BH182" s="682"/>
      <c r="BI182" s="682"/>
      <c r="BJ182" s="682"/>
      <c r="BK182" s="682"/>
      <c r="BL182" s="314"/>
      <c r="BM182" s="682"/>
      <c r="BN182" s="682"/>
      <c r="BO182" s="682"/>
      <c r="BP182" s="682"/>
      <c r="BQ182" s="682"/>
      <c r="BR182" s="682"/>
      <c r="BS182" s="682"/>
      <c r="BT182" s="682"/>
      <c r="BU182" s="682"/>
      <c r="BV182" s="682"/>
      <c r="BW182" s="682"/>
      <c r="BX182" s="682"/>
      <c r="BY182" s="682"/>
      <c r="BZ182" s="682"/>
      <c r="CA182" s="682"/>
      <c r="CB182" s="682"/>
      <c r="CC182" s="682"/>
      <c r="CD182" s="682"/>
      <c r="CE182" s="682"/>
      <c r="CF182" s="682"/>
      <c r="CG182" s="682"/>
      <c r="CH182" s="682"/>
      <c r="CI182" s="108">
        <f t="shared" ref="CI182:CI183" si="876">AW182+"00:30"</f>
        <v>0.69039351851851849</v>
      </c>
      <c r="CJ182" s="47" t="str">
        <f t="shared" si="863"/>
        <v/>
      </c>
      <c r="CK182" s="47" t="str">
        <f t="shared" si="864"/>
        <v/>
      </c>
      <c r="CL182" s="47" t="str">
        <f t="shared" si="865"/>
        <v/>
      </c>
      <c r="CM182" s="701"/>
      <c r="CN182" s="789">
        <v>0.74062499999999998</v>
      </c>
      <c r="CO182" s="687" t="str">
        <f t="shared" si="866"/>
        <v/>
      </c>
      <c r="CP182" s="687" t="str">
        <f t="shared" si="867"/>
        <v/>
      </c>
      <c r="CQ182" s="687" t="str">
        <f t="shared" si="868"/>
        <v/>
      </c>
      <c r="CR182" s="741"/>
      <c r="CS182" s="789">
        <v>0.74305555555555547</v>
      </c>
      <c r="CT182" s="107">
        <f t="shared" si="869"/>
        <v>5.0231481481481488E-2</v>
      </c>
      <c r="CU182" s="763">
        <f t="shared" si="870"/>
        <v>2.4305555555554914E-3</v>
      </c>
      <c r="CV182" s="107">
        <f t="shared" si="871"/>
        <v>5.2662037037036979E-2</v>
      </c>
      <c r="CW182" s="52">
        <f t="shared" si="872"/>
        <v>16.589861751152075</v>
      </c>
      <c r="CX182" s="52">
        <f t="shared" si="873"/>
        <v>15.824175824175825</v>
      </c>
      <c r="CY182" s="58"/>
      <c r="CZ182" s="59">
        <f>$DC$79/(MINUTE(DC182)/60+HOUR(DC182)+SECOND(DC182)/3600)</f>
        <v>14.240837696335078</v>
      </c>
      <c r="DA182" s="420">
        <f>$DC$180/(MINUTE(DB182)/60+HOUR(DB182)+SECOND(DB182)/3600)</f>
        <v>14.829173733947178</v>
      </c>
      <c r="DB182" s="61">
        <f t="shared" si="874"/>
        <v>0.19106481481481474</v>
      </c>
      <c r="DC182" s="61">
        <f t="shared" si="875"/>
        <v>0.19895833333333324</v>
      </c>
      <c r="DD182" s="6"/>
      <c r="DE182" s="63">
        <f t="shared" ref="DE182" si="877">DE181</f>
        <v>80</v>
      </c>
      <c r="DF182" s="695"/>
      <c r="DG182" s="695"/>
      <c r="DH182" s="695"/>
      <c r="DI182" s="695"/>
      <c r="DJ182" s="758"/>
      <c r="DK182" s="695"/>
      <c r="DL182" s="695"/>
      <c r="DM182" s="695"/>
      <c r="DN182" s="695"/>
      <c r="DO182" s="695"/>
      <c r="DP182" s="695"/>
      <c r="DQ182" s="695"/>
      <c r="DR182" s="695"/>
      <c r="DS182" s="696"/>
    </row>
    <row r="183" spans="1:123" s="705" customFormat="1">
      <c r="A183" s="212">
        <v>3</v>
      </c>
      <c r="B183" s="43">
        <f t="shared" si="839"/>
        <v>80</v>
      </c>
      <c r="C183" s="776" t="s">
        <v>2962</v>
      </c>
      <c r="D183" s="769" t="s">
        <v>2052</v>
      </c>
      <c r="E183" s="769" t="s">
        <v>2963</v>
      </c>
      <c r="F183" s="102"/>
      <c r="G183" s="682"/>
      <c r="H183" s="682"/>
      <c r="I183" s="682"/>
      <c r="J183" s="682"/>
      <c r="K183" s="682"/>
      <c r="L183" s="682"/>
      <c r="M183" s="682"/>
      <c r="N183" s="682"/>
      <c r="O183" s="682"/>
      <c r="P183" s="682"/>
      <c r="Q183" s="682"/>
      <c r="R183" s="682"/>
      <c r="S183" s="682"/>
      <c r="T183" s="682"/>
      <c r="U183" s="682"/>
      <c r="V183" s="682"/>
      <c r="W183" s="793">
        <v>0.5</v>
      </c>
      <c r="X183" s="47" t="str">
        <f t="shared" si="840"/>
        <v/>
      </c>
      <c r="Y183" s="47" t="str">
        <f t="shared" si="841"/>
        <v/>
      </c>
      <c r="Z183" s="47" t="str">
        <f t="shared" si="842"/>
        <v/>
      </c>
      <c r="AA183" s="722"/>
      <c r="AB183" s="789">
        <v>0.57576388888888885</v>
      </c>
      <c r="AC183" s="687" t="str">
        <f t="shared" si="843"/>
        <v/>
      </c>
      <c r="AD183" s="687" t="str">
        <f t="shared" si="844"/>
        <v/>
      </c>
      <c r="AE183" s="687" t="str">
        <f t="shared" si="845"/>
        <v/>
      </c>
      <c r="AF183" s="741"/>
      <c r="AG183" s="789">
        <v>0.57741898148148152</v>
      </c>
      <c r="AH183" s="50">
        <f t="shared" si="846"/>
        <v>7.5763888888888853E-2</v>
      </c>
      <c r="AI183" s="51">
        <f t="shared" si="847"/>
        <v>1.6550925925926663E-3</v>
      </c>
      <c r="AJ183" s="50">
        <f t="shared" si="848"/>
        <v>7.7418981481481519E-2</v>
      </c>
      <c r="AK183" s="52">
        <f t="shared" si="849"/>
        <v>16.498625114573784</v>
      </c>
      <c r="AL183" s="52">
        <f t="shared" si="850"/>
        <v>16.145911197488413</v>
      </c>
      <c r="AM183" s="106">
        <f t="shared" si="851"/>
        <v>0.59825231481481489</v>
      </c>
      <c r="AN183" s="47" t="str">
        <f t="shared" si="852"/>
        <v/>
      </c>
      <c r="AO183" s="47" t="str">
        <f t="shared" si="853"/>
        <v/>
      </c>
      <c r="AP183" s="47" t="str">
        <f t="shared" si="854"/>
        <v/>
      </c>
      <c r="AQ183" s="701"/>
      <c r="AR183" s="789">
        <v>0.66487268518518516</v>
      </c>
      <c r="AS183" s="687" t="str">
        <f t="shared" si="855"/>
        <v/>
      </c>
      <c r="AT183" s="687" t="str">
        <f t="shared" si="856"/>
        <v/>
      </c>
      <c r="AU183" s="687" t="str">
        <f t="shared" si="857"/>
        <v/>
      </c>
      <c r="AV183" s="741"/>
      <c r="AW183" s="789">
        <v>0.66758101851851848</v>
      </c>
      <c r="AX183" s="107">
        <f t="shared" si="858"/>
        <v>6.6620370370370274E-2</v>
      </c>
      <c r="AY183" s="763">
        <f t="shared" si="859"/>
        <v>2.7083333333333126E-3</v>
      </c>
      <c r="AZ183" s="107">
        <f t="shared" si="860"/>
        <v>6.9328703703703587E-2</v>
      </c>
      <c r="BA183" s="52">
        <f t="shared" si="861"/>
        <v>18.763029881862401</v>
      </c>
      <c r="BB183" s="52">
        <f t="shared" si="862"/>
        <v>18.030050083472457</v>
      </c>
      <c r="BC183" s="682"/>
      <c r="BD183" s="682"/>
      <c r="BE183" s="682"/>
      <c r="BF183" s="682"/>
      <c r="BG183" s="682"/>
      <c r="BH183" s="682"/>
      <c r="BI183" s="682"/>
      <c r="BJ183" s="682"/>
      <c r="BK183" s="682"/>
      <c r="BL183" s="314"/>
      <c r="BM183" s="682"/>
      <c r="BN183" s="682"/>
      <c r="BO183" s="682"/>
      <c r="BP183" s="682"/>
      <c r="BQ183" s="682"/>
      <c r="BR183" s="682"/>
      <c r="BS183" s="682"/>
      <c r="BT183" s="682"/>
      <c r="BU183" s="682"/>
      <c r="BV183" s="682"/>
      <c r="BW183" s="682"/>
      <c r="BX183" s="682"/>
      <c r="BY183" s="682"/>
      <c r="BZ183" s="682"/>
      <c r="CA183" s="682"/>
      <c r="CB183" s="682"/>
      <c r="CC183" s="682"/>
      <c r="CD183" s="682"/>
      <c r="CE183" s="682"/>
      <c r="CF183" s="682"/>
      <c r="CG183" s="682"/>
      <c r="CH183" s="682"/>
      <c r="CI183" s="108">
        <f t="shared" si="876"/>
        <v>0.68841435185185185</v>
      </c>
      <c r="CJ183" s="47" t="str">
        <f t="shared" si="863"/>
        <v/>
      </c>
      <c r="CK183" s="47" t="str">
        <f t="shared" si="864"/>
        <v/>
      </c>
      <c r="CL183" s="47" t="str">
        <f t="shared" si="865"/>
        <v/>
      </c>
      <c r="CM183" s="701"/>
      <c r="CN183" s="788"/>
      <c r="CO183" s="687" t="str">
        <f t="shared" si="866"/>
        <v/>
      </c>
      <c r="CP183" s="687" t="str">
        <f t="shared" si="867"/>
        <v/>
      </c>
      <c r="CQ183" s="687" t="str">
        <f t="shared" si="868"/>
        <v/>
      </c>
      <c r="CR183" s="741"/>
      <c r="CS183" s="788"/>
      <c r="CT183" s="107"/>
      <c r="CU183" s="763"/>
      <c r="CV183" s="107"/>
      <c r="CW183" s="52" t="e">
        <f t="shared" si="872"/>
        <v>#DIV/0!</v>
      </c>
      <c r="CX183" s="52"/>
      <c r="CY183" s="58"/>
      <c r="CZ183" s="59"/>
      <c r="DA183" s="420"/>
      <c r="DB183" s="61"/>
      <c r="DC183" s="61"/>
      <c r="DD183" s="6"/>
      <c r="DE183" s="63"/>
      <c r="DF183" s="695"/>
      <c r="DG183" s="695"/>
      <c r="DH183" s="695"/>
      <c r="DI183" s="695"/>
      <c r="DJ183" s="758"/>
      <c r="DK183" s="695"/>
      <c r="DL183" s="695"/>
      <c r="DM183" s="695"/>
      <c r="DN183" s="695"/>
      <c r="DO183" s="695"/>
      <c r="DP183" s="695"/>
      <c r="DQ183" s="695"/>
      <c r="DR183" s="695"/>
      <c r="DS183" s="696"/>
    </row>
    <row r="184" spans="1:123" s="705" customFormat="1">
      <c r="A184" s="212">
        <v>4</v>
      </c>
      <c r="B184" s="43">
        <f t="shared" si="839"/>
        <v>80</v>
      </c>
      <c r="C184" s="776" t="s">
        <v>2964</v>
      </c>
      <c r="D184" s="769" t="s">
        <v>2961</v>
      </c>
      <c r="E184" s="769" t="s">
        <v>2965</v>
      </c>
      <c r="F184" s="616"/>
      <c r="G184" s="682"/>
      <c r="H184" s="682"/>
      <c r="I184" s="682"/>
      <c r="J184" s="682"/>
      <c r="K184" s="682"/>
      <c r="L184" s="682"/>
      <c r="M184" s="682"/>
      <c r="N184" s="682"/>
      <c r="O184" s="682"/>
      <c r="P184" s="682"/>
      <c r="Q184" s="682"/>
      <c r="R184" s="682"/>
      <c r="S184" s="682"/>
      <c r="T184" s="682"/>
      <c r="U184" s="682"/>
      <c r="V184" s="682"/>
      <c r="W184" s="793">
        <v>0.5</v>
      </c>
      <c r="X184" s="47" t="str">
        <f t="shared" si="840"/>
        <v/>
      </c>
      <c r="Y184" s="47" t="str">
        <f t="shared" si="841"/>
        <v/>
      </c>
      <c r="Z184" s="47" t="str">
        <f t="shared" si="842"/>
        <v/>
      </c>
      <c r="AA184" s="722"/>
      <c r="AB184" s="789">
        <v>0.57575231481481481</v>
      </c>
      <c r="AC184" s="687" t="str">
        <f t="shared" si="843"/>
        <v/>
      </c>
      <c r="AD184" s="687" t="str">
        <f t="shared" si="844"/>
        <v/>
      </c>
      <c r="AE184" s="687" t="str">
        <f t="shared" si="845"/>
        <v/>
      </c>
      <c r="AF184" s="741"/>
      <c r="AG184" s="789">
        <v>0.57724537037037038</v>
      </c>
      <c r="AH184" s="50">
        <f t="shared" si="846"/>
        <v>7.5752314814814814E-2</v>
      </c>
      <c r="AI184" s="51">
        <f t="shared" si="847"/>
        <v>1.4930555555555669E-3</v>
      </c>
      <c r="AJ184" s="50">
        <f t="shared" si="848"/>
        <v>7.7245370370370381E-2</v>
      </c>
      <c r="AK184" s="52">
        <f t="shared" si="849"/>
        <v>16.501145912910619</v>
      </c>
      <c r="AL184" s="52">
        <f t="shared" si="850"/>
        <v>16.182199580461493</v>
      </c>
      <c r="AM184" s="106">
        <f t="shared" si="851"/>
        <v>0.59807870370370375</v>
      </c>
      <c r="AN184" s="47" t="str">
        <f t="shared" si="852"/>
        <v/>
      </c>
      <c r="AO184" s="47" t="str">
        <f t="shared" si="853"/>
        <v/>
      </c>
      <c r="AP184" s="47" t="str">
        <f t="shared" si="854"/>
        <v/>
      </c>
      <c r="AQ184" s="701"/>
      <c r="AR184" s="789">
        <v>0.66489583333333335</v>
      </c>
      <c r="AS184" s="687" t="str">
        <f t="shared" si="855"/>
        <v/>
      </c>
      <c r="AT184" s="687" t="str">
        <f t="shared" si="856"/>
        <v/>
      </c>
      <c r="AU184" s="687" t="str">
        <f t="shared" si="857"/>
        <v/>
      </c>
      <c r="AV184" s="741"/>
      <c r="AW184" s="789">
        <v>0.66773148148148154</v>
      </c>
      <c r="AX184" s="107">
        <f t="shared" si="858"/>
        <v>6.6817129629629601E-2</v>
      </c>
      <c r="AY184" s="763">
        <f t="shared" si="859"/>
        <v>2.8356481481481843E-3</v>
      </c>
      <c r="AZ184" s="107">
        <f t="shared" si="860"/>
        <v>6.9652777777777786E-2</v>
      </c>
      <c r="BA184" s="52">
        <f t="shared" si="861"/>
        <v>18.707777585310929</v>
      </c>
      <c r="BB184" s="52">
        <f t="shared" si="862"/>
        <v>17.946161515453642</v>
      </c>
      <c r="BC184" s="682"/>
      <c r="BD184" s="682"/>
      <c r="BE184" s="682"/>
      <c r="BF184" s="682"/>
      <c r="BG184" s="682"/>
      <c r="BH184" s="682"/>
      <c r="BI184" s="682"/>
      <c r="BJ184" s="682"/>
      <c r="BK184" s="682"/>
      <c r="BL184" s="314"/>
      <c r="BM184" s="682"/>
      <c r="BN184" s="682"/>
      <c r="BO184" s="682"/>
      <c r="BP184" s="682"/>
      <c r="BQ184" s="682"/>
      <c r="BR184" s="682"/>
      <c r="BS184" s="682"/>
      <c r="BT184" s="682"/>
      <c r="BU184" s="682"/>
      <c r="BV184" s="682"/>
      <c r="BW184" s="682"/>
      <c r="BX184" s="682"/>
      <c r="BY184" s="682"/>
      <c r="BZ184" s="682"/>
      <c r="CA184" s="682"/>
      <c r="CB184" s="682"/>
      <c r="CC184" s="682"/>
      <c r="CD184" s="682"/>
      <c r="CE184" s="682"/>
      <c r="CF184" s="682"/>
      <c r="CG184" s="682"/>
      <c r="CH184" s="682"/>
      <c r="CI184" s="108"/>
      <c r="CJ184" s="47"/>
      <c r="CK184" s="47"/>
      <c r="CL184" s="47"/>
      <c r="CM184" s="701"/>
      <c r="CN184" s="49"/>
      <c r="CO184" s="47"/>
      <c r="CP184" s="47"/>
      <c r="CQ184" s="47"/>
      <c r="CR184" s="701"/>
      <c r="CS184" s="49"/>
      <c r="CT184" s="107"/>
      <c r="CU184" s="763"/>
      <c r="CV184" s="107"/>
      <c r="CW184" s="52"/>
      <c r="CX184" s="52"/>
      <c r="CY184" s="58"/>
      <c r="CZ184" s="59"/>
      <c r="DA184" s="113"/>
      <c r="DB184" s="61"/>
      <c r="DC184" s="61"/>
      <c r="DD184" s="6"/>
      <c r="DE184" s="63"/>
      <c r="DF184" s="695"/>
      <c r="DG184" s="695"/>
      <c r="DH184" s="695"/>
      <c r="DI184" s="695"/>
      <c r="DJ184" s="758"/>
      <c r="DK184" s="695"/>
      <c r="DL184" s="695"/>
      <c r="DM184" s="695"/>
      <c r="DN184" s="695"/>
      <c r="DO184" s="695"/>
      <c r="DP184" s="695"/>
      <c r="DQ184" s="695"/>
      <c r="DR184" s="695"/>
      <c r="DS184" s="696"/>
    </row>
    <row r="185" spans="1:123">
      <c r="A185" s="212">
        <v>5</v>
      </c>
      <c r="B185" s="43">
        <f t="shared" si="839"/>
        <v>80</v>
      </c>
      <c r="C185" s="614"/>
      <c r="D185" s="615"/>
      <c r="E185" s="615"/>
      <c r="F185" s="615"/>
    </row>
  </sheetData>
  <sortState ref="C101:DS109">
    <sortCondition ref="CN101:CN109"/>
  </sortState>
  <mergeCells count="36">
    <mergeCell ref="BR1:BR4"/>
    <mergeCell ref="A1:D1"/>
    <mergeCell ref="H1:J1"/>
    <mergeCell ref="M1:O1"/>
    <mergeCell ref="V1:V4"/>
    <mergeCell ref="X1:Z1"/>
    <mergeCell ref="AC1:AE1"/>
    <mergeCell ref="AL1:AL4"/>
    <mergeCell ref="AS1:AU1"/>
    <mergeCell ref="BB1:BB4"/>
    <mergeCell ref="BD1:BF1"/>
    <mergeCell ref="BI1:BK1"/>
    <mergeCell ref="DF1:DG1"/>
    <mergeCell ref="DJ1:DQ1"/>
    <mergeCell ref="U2:U4"/>
    <mergeCell ref="AK2:AK4"/>
    <mergeCell ref="BA2:BA4"/>
    <mergeCell ref="BQ2:BQ4"/>
    <mergeCell ref="CG2:CG4"/>
    <mergeCell ref="CW2:CW4"/>
    <mergeCell ref="CZ2:CZ4"/>
    <mergeCell ref="DA2:DA4"/>
    <mergeCell ref="BT1:BV1"/>
    <mergeCell ref="BY1:CA1"/>
    <mergeCell ref="CH1:CH4"/>
    <mergeCell ref="CJ1:CL1"/>
    <mergeCell ref="CO1:CQ1"/>
    <mergeCell ref="CX1:CX4"/>
    <mergeCell ref="A163:D163"/>
    <mergeCell ref="A164:D164"/>
    <mergeCell ref="A156:B156"/>
    <mergeCell ref="A157:B157"/>
    <mergeCell ref="A158:B158"/>
    <mergeCell ref="A160:D160"/>
    <mergeCell ref="A161:D161"/>
    <mergeCell ref="A162:D162"/>
  </mergeCells>
  <conditionalFormatting sqref="C48:F68 C111:F137 CC111:CC137">
    <cfRule type="containsErrors" dxfId="76" priority="89">
      <formula>ISERROR(C48)</formula>
    </cfRule>
  </conditionalFormatting>
  <conditionalFormatting sqref="AB48:AB68">
    <cfRule type="containsErrors" dxfId="75" priority="88">
      <formula>ISERROR(AB48)</formula>
    </cfRule>
  </conditionalFormatting>
  <conditionalFormatting sqref="AG48:AG68">
    <cfRule type="containsErrors" dxfId="74" priority="87">
      <formula>ISERROR(AG48)</formula>
    </cfRule>
  </conditionalFormatting>
  <conditionalFormatting sqref="AR48:AR68">
    <cfRule type="containsErrors" dxfId="73" priority="86">
      <formula>ISERROR(AR48)</formula>
    </cfRule>
  </conditionalFormatting>
  <conditionalFormatting sqref="AW48:AW68">
    <cfRule type="containsErrors" dxfId="72" priority="85">
      <formula>ISERROR(AW48)</formula>
    </cfRule>
  </conditionalFormatting>
  <conditionalFormatting sqref="CN48:CN68">
    <cfRule type="containsErrors" dxfId="71" priority="84">
      <formula>ISERROR(CN48)</formula>
    </cfRule>
  </conditionalFormatting>
  <conditionalFormatting sqref="CS48:CS68">
    <cfRule type="containsErrors" dxfId="70" priority="83">
      <formula>ISERROR(CS48)</formula>
    </cfRule>
  </conditionalFormatting>
  <conditionalFormatting sqref="C80:F89">
    <cfRule type="containsErrors" dxfId="69" priority="82">
      <formula>ISERROR(C80)</formula>
    </cfRule>
  </conditionalFormatting>
  <conditionalFormatting sqref="W80:W89">
    <cfRule type="containsErrors" dxfId="68" priority="81">
      <formula>ISERROR(W80)</formula>
    </cfRule>
  </conditionalFormatting>
  <conditionalFormatting sqref="AB80:AB89">
    <cfRule type="containsErrors" dxfId="67" priority="80">
      <formula>ISERROR(AB80)</formula>
    </cfRule>
  </conditionalFormatting>
  <conditionalFormatting sqref="AG80:AG89">
    <cfRule type="containsErrors" dxfId="66" priority="79">
      <formula>ISERROR(AG80)</formula>
    </cfRule>
  </conditionalFormatting>
  <conditionalFormatting sqref="AR80:AR89">
    <cfRule type="containsErrors" dxfId="65" priority="78">
      <formula>ISERROR(AR80)</formula>
    </cfRule>
  </conditionalFormatting>
  <conditionalFormatting sqref="AW80:AW89">
    <cfRule type="containsErrors" dxfId="64" priority="77">
      <formula>ISERROR(AW80)</formula>
    </cfRule>
  </conditionalFormatting>
  <conditionalFormatting sqref="CS111:CS135">
    <cfRule type="containsErrors" dxfId="63" priority="48">
      <formula>ISERROR(CS111)</formula>
    </cfRule>
  </conditionalFormatting>
  <conditionalFormatting sqref="CN143">
    <cfRule type="containsErrors" dxfId="62" priority="39">
      <formula>ISERROR(CN143)</formula>
    </cfRule>
  </conditionalFormatting>
  <conditionalFormatting sqref="CS138:CS142">
    <cfRule type="containsErrors" dxfId="61" priority="38">
      <formula>ISERROR(CS138)</formula>
    </cfRule>
  </conditionalFormatting>
  <conditionalFormatting sqref="CN80:CN85 CN87">
    <cfRule type="containsErrors" dxfId="60" priority="72">
      <formula>ISERROR(CN80)</formula>
    </cfRule>
  </conditionalFormatting>
  <conditionalFormatting sqref="CN86">
    <cfRule type="containsErrors" dxfId="59" priority="71">
      <formula>ISERROR(CN86)</formula>
    </cfRule>
  </conditionalFormatting>
  <conditionalFormatting sqref="CS80:CS85 CS87">
    <cfRule type="containsErrors" dxfId="58" priority="70">
      <formula>ISERROR(CS80)</formula>
    </cfRule>
  </conditionalFormatting>
  <conditionalFormatting sqref="CS86">
    <cfRule type="containsErrors" dxfId="57" priority="69">
      <formula>ISERROR(CS86)</formula>
    </cfRule>
  </conditionalFormatting>
  <conditionalFormatting sqref="C91:F103">
    <cfRule type="containsErrors" dxfId="56" priority="68">
      <formula>ISERROR(C91)</formula>
    </cfRule>
  </conditionalFormatting>
  <conditionalFormatting sqref="BH91:BH103">
    <cfRule type="containsErrors" dxfId="55" priority="67">
      <formula>ISERROR(BH91)</formula>
    </cfRule>
  </conditionalFormatting>
  <conditionalFormatting sqref="BM91:BM103">
    <cfRule type="containsErrors" dxfId="54" priority="66">
      <formula>ISERROR(BM91)</formula>
    </cfRule>
  </conditionalFormatting>
  <conditionalFormatting sqref="BX91:BX102">
    <cfRule type="containsErrors" dxfId="53" priority="65">
      <formula>ISERROR(BX91)</formula>
    </cfRule>
  </conditionalFormatting>
  <conditionalFormatting sqref="CC91:CC102">
    <cfRule type="containsErrors" dxfId="52" priority="64">
      <formula>ISERROR(CC91)</formula>
    </cfRule>
  </conditionalFormatting>
  <conditionalFormatting sqref="CN91:CN101">
    <cfRule type="containsErrors" dxfId="51" priority="63">
      <formula>ISERROR(CN91)</formula>
    </cfRule>
  </conditionalFormatting>
  <conditionalFormatting sqref="CS91:CS101">
    <cfRule type="containsErrors" dxfId="50" priority="62">
      <formula>ISERROR(CS91)</formula>
    </cfRule>
  </conditionalFormatting>
  <conditionalFormatting sqref="C105:F109">
    <cfRule type="containsErrors" dxfId="49" priority="61">
      <formula>ISERROR(C105)</formula>
    </cfRule>
  </conditionalFormatting>
  <conditionalFormatting sqref="BH105:BH109">
    <cfRule type="containsErrors" dxfId="48" priority="60">
      <formula>ISERROR(BH105)</formula>
    </cfRule>
  </conditionalFormatting>
  <conditionalFormatting sqref="BM105:BM109">
    <cfRule type="containsErrors" dxfId="47" priority="59">
      <formula>ISERROR(BM105)</formula>
    </cfRule>
  </conditionalFormatting>
  <conditionalFormatting sqref="BX105:BX109">
    <cfRule type="containsErrors" dxfId="46" priority="58">
      <formula>ISERROR(BX105)</formula>
    </cfRule>
  </conditionalFormatting>
  <conditionalFormatting sqref="CC105:CC109">
    <cfRule type="containsErrors" dxfId="45" priority="57">
      <formula>ISERROR(CC105)</formula>
    </cfRule>
  </conditionalFormatting>
  <conditionalFormatting sqref="CN105:CN109">
    <cfRule type="containsErrors" dxfId="44" priority="56">
      <formula>ISERROR(CN105)</formula>
    </cfRule>
  </conditionalFormatting>
  <conditionalFormatting sqref="CS105:CS109">
    <cfRule type="containsErrors" dxfId="43" priority="55">
      <formula>ISERROR(CS105)</formula>
    </cfRule>
  </conditionalFormatting>
  <conditionalFormatting sqref="BX111:BX137">
    <cfRule type="containsErrors" dxfId="42" priority="53">
      <formula>ISERROR(BX111)</formula>
    </cfRule>
  </conditionalFormatting>
  <conditionalFormatting sqref="CN111:CN135">
    <cfRule type="containsErrors" dxfId="41" priority="50">
      <formula>ISERROR(CN111)</formula>
    </cfRule>
  </conditionalFormatting>
  <conditionalFormatting sqref="BS138:BS143">
    <cfRule type="containsErrors" dxfId="40" priority="36">
      <formula>ISERROR(BS138)</formula>
    </cfRule>
  </conditionalFormatting>
  <conditionalFormatting sqref="CS143">
    <cfRule type="containsErrors" dxfId="39" priority="37">
      <formula>ISERROR(CS143)</formula>
    </cfRule>
  </conditionalFormatting>
  <conditionalFormatting sqref="C138:F143">
    <cfRule type="containsErrors" dxfId="38" priority="44">
      <formula>ISERROR(C138)</formula>
    </cfRule>
  </conditionalFormatting>
  <conditionalFormatting sqref="BX138:BX142">
    <cfRule type="containsErrors" dxfId="37" priority="43">
      <formula>ISERROR(BX138)</formula>
    </cfRule>
  </conditionalFormatting>
  <conditionalFormatting sqref="BX143">
    <cfRule type="containsErrors" dxfId="36" priority="42">
      <formula>ISERROR(BX143)</formula>
    </cfRule>
  </conditionalFormatting>
  <conditionalFormatting sqref="CC138:CC143">
    <cfRule type="containsErrors" dxfId="35" priority="41">
      <formula>ISERROR(CC138)</formula>
    </cfRule>
  </conditionalFormatting>
  <conditionalFormatting sqref="CN138:CN142">
    <cfRule type="containsErrors" dxfId="34" priority="40">
      <formula>ISERROR(CN138)</formula>
    </cfRule>
  </conditionalFormatting>
  <conditionalFormatting sqref="C145:F151">
    <cfRule type="containsErrors" dxfId="33" priority="35">
      <formula>ISERROR(C145)</formula>
    </cfRule>
  </conditionalFormatting>
  <conditionalFormatting sqref="BX145:BX151">
    <cfRule type="containsErrors" dxfId="32" priority="34">
      <formula>ISERROR(BX145)</formula>
    </cfRule>
  </conditionalFormatting>
  <conditionalFormatting sqref="CC145:CC151">
    <cfRule type="containsErrors" dxfId="31" priority="33">
      <formula>ISERROR(CC145)</formula>
    </cfRule>
  </conditionalFormatting>
  <conditionalFormatting sqref="CN145:CN151">
    <cfRule type="containsErrors" dxfId="30" priority="32">
      <formula>ISERROR(CN145)</formula>
    </cfRule>
  </conditionalFormatting>
  <conditionalFormatting sqref="CS145:CS151">
    <cfRule type="containsErrors" dxfId="29" priority="31">
      <formula>ISERROR(CS145)</formula>
    </cfRule>
  </conditionalFormatting>
  <conditionalFormatting sqref="C153:E155">
    <cfRule type="containsErrors" dxfId="28" priority="30">
      <formula>ISERROR(C153)</formula>
    </cfRule>
  </conditionalFormatting>
  <conditionalFormatting sqref="CN153:CN155">
    <cfRule type="containsErrors" dxfId="27" priority="29">
      <formula>ISERROR(CN153)</formula>
    </cfRule>
  </conditionalFormatting>
  <conditionalFormatting sqref="CS153:CS155">
    <cfRule type="containsErrors" dxfId="26" priority="28">
      <formula>ISERROR(CS153)</formula>
    </cfRule>
  </conditionalFormatting>
  <conditionalFormatting sqref="C168:E172">
    <cfRule type="containsErrors" dxfId="25" priority="27">
      <formula>ISERROR(C168)</formula>
    </cfRule>
  </conditionalFormatting>
  <conditionalFormatting sqref="BX168:BX172">
    <cfRule type="containsErrors" dxfId="24" priority="26">
      <formula>ISERROR(BX168)</formula>
    </cfRule>
  </conditionalFormatting>
  <conditionalFormatting sqref="CC168:CC172">
    <cfRule type="containsErrors" dxfId="23" priority="25">
      <formula>ISERROR(CC168)</formula>
    </cfRule>
  </conditionalFormatting>
  <conditionalFormatting sqref="CN168:CN172">
    <cfRule type="containsErrors" dxfId="22" priority="24">
      <formula>ISERROR(CN168)</formula>
    </cfRule>
  </conditionalFormatting>
  <conditionalFormatting sqref="CS168:CS172">
    <cfRule type="containsErrors" dxfId="21" priority="23">
      <formula>ISERROR(CS168)</formula>
    </cfRule>
  </conditionalFormatting>
  <conditionalFormatting sqref="CS181:CS183">
    <cfRule type="containsErrors" dxfId="20" priority="6">
      <formula>ISERROR(CS181)</formula>
    </cfRule>
  </conditionalFormatting>
  <conditionalFormatting sqref="BC175:BC178">
    <cfRule type="containsErrors" dxfId="19" priority="22">
      <formula>ISERROR(BC175)</formula>
    </cfRule>
  </conditionalFormatting>
  <conditionalFormatting sqref="BH175:BH178">
    <cfRule type="containsErrors" dxfId="18" priority="21">
      <formula>ISERROR(BH175)</formula>
    </cfRule>
  </conditionalFormatting>
  <conditionalFormatting sqref="BM175:BM178">
    <cfRule type="containsErrors" dxfId="17" priority="20">
      <formula>ISERROR(BM175)</formula>
    </cfRule>
  </conditionalFormatting>
  <conditionalFormatting sqref="BX175:BX177">
    <cfRule type="containsErrors" dxfId="16" priority="19">
      <formula>ISERROR(BX175)</formula>
    </cfRule>
  </conditionalFormatting>
  <conditionalFormatting sqref="CC175:CC177">
    <cfRule type="containsErrors" dxfId="15" priority="18">
      <formula>ISERROR(CC175)</formula>
    </cfRule>
  </conditionalFormatting>
  <conditionalFormatting sqref="CN175:CN177">
    <cfRule type="containsErrors" dxfId="14" priority="16">
      <formula>ISERROR(CN175)</formula>
    </cfRule>
  </conditionalFormatting>
  <conditionalFormatting sqref="CS175:CS177">
    <cfRule type="containsErrors" dxfId="13" priority="15">
      <formula>ISERROR(CS175)</formula>
    </cfRule>
  </conditionalFormatting>
  <conditionalFormatting sqref="C175:F178">
    <cfRule type="containsErrors" dxfId="12" priority="14">
      <formula>ISERROR(C175)</formula>
    </cfRule>
  </conditionalFormatting>
  <conditionalFormatting sqref="C181:E184">
    <cfRule type="containsErrors" dxfId="11" priority="13">
      <formula>ISERROR(C181)</formula>
    </cfRule>
  </conditionalFormatting>
  <conditionalFormatting sqref="W181:W184">
    <cfRule type="containsErrors" dxfId="10" priority="12">
      <formula>ISERROR(W181)</formula>
    </cfRule>
  </conditionalFormatting>
  <conditionalFormatting sqref="AB181:AB184">
    <cfRule type="containsErrors" dxfId="9" priority="11">
      <formula>ISERROR(AB181)</formula>
    </cfRule>
  </conditionalFormatting>
  <conditionalFormatting sqref="AG181:AG184">
    <cfRule type="containsErrors" dxfId="8" priority="10">
      <formula>ISERROR(AG181)</formula>
    </cfRule>
  </conditionalFormatting>
  <conditionalFormatting sqref="AR181:AR184">
    <cfRule type="containsErrors" dxfId="7" priority="9">
      <formula>ISERROR(AR181)</formula>
    </cfRule>
  </conditionalFormatting>
  <conditionalFormatting sqref="AW181:AW184">
    <cfRule type="containsErrors" dxfId="6" priority="8">
      <formula>ISERROR(AW181)</formula>
    </cfRule>
  </conditionalFormatting>
  <conditionalFormatting sqref="CN181:CN183">
    <cfRule type="containsErrors" dxfId="5" priority="7">
      <formula>ISERROR(CN181)</formula>
    </cfRule>
  </conditionalFormatting>
  <conditionalFormatting sqref="C172:E172">
    <cfRule type="containsErrors" dxfId="4" priority="5">
      <formula>ISERROR(C172)</formula>
    </cfRule>
  </conditionalFormatting>
  <conditionalFormatting sqref="BX172">
    <cfRule type="containsErrors" dxfId="3" priority="4">
      <formula>ISERROR(BX172)</formula>
    </cfRule>
  </conditionalFormatting>
  <conditionalFormatting sqref="CC172">
    <cfRule type="containsErrors" dxfId="2" priority="3">
      <formula>ISERROR(CC172)</formula>
    </cfRule>
  </conditionalFormatting>
  <conditionalFormatting sqref="CN172">
    <cfRule type="containsErrors" dxfId="1" priority="2">
      <formula>ISERROR(CN172)</formula>
    </cfRule>
  </conditionalFormatting>
  <conditionalFormatting sqref="CS172">
    <cfRule type="containsErrors" dxfId="0" priority="1">
      <formula>ISERROR(CS172)</formula>
    </cfRule>
  </conditionalFormatting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Hab Pangue 9-3</vt:lpstr>
      <vt:lpstr>Tricao 22-3</vt:lpstr>
      <vt:lpstr>El Cuadro 10-5</vt:lpstr>
      <vt:lpstr>S GERONIMO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dcterms:created xsi:type="dcterms:W3CDTF">2014-03-14T12:41:13Z</dcterms:created>
  <dcterms:modified xsi:type="dcterms:W3CDTF">2014-07-18T17:28:21Z</dcterms:modified>
</cp:coreProperties>
</file>